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 firstSheet="2" activeTab="7"/>
  </bookViews>
  <sheets>
    <sheet name="Cover Page" sheetId="6" r:id="rId1"/>
    <sheet name="Index" sheetId="7" r:id="rId2"/>
    <sheet name="Glance" sheetId="83" r:id="rId3"/>
    <sheet name="GERC pending" sheetId="8" r:id="rId4"/>
    <sheet name="Sales &amp; Revenue Data" sheetId="84" r:id="rId5"/>
    <sheet name="Financial Data" sheetId="85" r:id="rId6"/>
    <sheet name="T&amp;D LOSSES REDUCTION" sheetId="82" r:id="rId7"/>
    <sheet name="METER TESTING AND DEFECTIVE" sheetId="71" r:id="rId8"/>
  </sheets>
  <externalReferences>
    <externalReference r:id="rId9"/>
  </externalReferences>
  <definedNames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aaaa" localSheetId="5" hidden="1">#REF!</definedName>
    <definedName name="aaaa" localSheetId="2" hidden="1">#REF!</definedName>
    <definedName name="aaaa" localSheetId="4" hidden="1">#REF!</definedName>
    <definedName name="aaaa" hidden="1">#REF!</definedName>
    <definedName name="Excel_BuiltIn_Print_Area_3_1" localSheetId="5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HTML_CodePage" hidden="1">1252</definedName>
    <definedName name="HTML_Control" localSheetId="5" hidden="1">{"'Sheet1'!$A$4386:$N$4591"}</definedName>
    <definedName name="HTML_Control" localSheetId="2" hidden="1">{"'Sheet1'!$A$4386:$N$4591"}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5">'Financial Data'!$A$1:$F$46</definedName>
    <definedName name="_xlnm.Print_Area" localSheetId="2">Glance!$A$1:$J$89</definedName>
    <definedName name="_xlnm.Print_Area" localSheetId="1">Index!$A$1:$C$18</definedName>
    <definedName name="_xlnm.Print_Area" localSheetId="7">'METER TESTING AND DEFECTIVE'!$A$1:$H$11</definedName>
    <definedName name="_xlnm.Print_Area" localSheetId="4">'Sales &amp; Revenue Data'!$A$1:$J$108</definedName>
    <definedName name="_xlnm.Print_Area" localSheetId="6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F1" i="85" l="1"/>
  <c r="H67" i="84"/>
  <c r="G67" i="84"/>
  <c r="F67" i="84"/>
  <c r="J67" i="84" s="1"/>
  <c r="E67" i="84"/>
  <c r="I67" i="84" s="1"/>
  <c r="I1" i="84"/>
  <c r="I35" i="84" s="1"/>
  <c r="I70" i="84" s="1"/>
  <c r="J86" i="83"/>
  <c r="I86" i="83"/>
  <c r="J85" i="83"/>
  <c r="I85" i="83"/>
  <c r="J84" i="83"/>
  <c r="I84" i="83"/>
  <c r="J81" i="83"/>
  <c r="I81" i="83"/>
  <c r="J79" i="83"/>
  <c r="I79" i="83"/>
  <c r="J78" i="83"/>
  <c r="I78" i="83"/>
  <c r="J77" i="83"/>
  <c r="I77" i="83"/>
  <c r="J76" i="83"/>
  <c r="I76" i="83"/>
  <c r="J73" i="83"/>
  <c r="I73" i="83"/>
  <c r="J72" i="83"/>
  <c r="I72" i="83"/>
  <c r="J71" i="83"/>
  <c r="I71" i="83"/>
  <c r="J70" i="83"/>
  <c r="I70" i="83"/>
  <c r="H69" i="83"/>
  <c r="G69" i="83"/>
  <c r="F69" i="83"/>
  <c r="J69" i="83" s="1"/>
  <c r="E69" i="83"/>
  <c r="I69" i="83" s="1"/>
  <c r="J67" i="83"/>
  <c r="I67" i="83"/>
  <c r="J66" i="83"/>
  <c r="I66" i="83"/>
  <c r="J65" i="83"/>
  <c r="I65" i="83"/>
  <c r="F65" i="83"/>
  <c r="J64" i="83"/>
  <c r="I64" i="83"/>
  <c r="J63" i="83"/>
  <c r="I63" i="83"/>
  <c r="H62" i="83"/>
  <c r="H82" i="83" s="1"/>
  <c r="H36" i="83" s="1"/>
  <c r="G62" i="83"/>
  <c r="G82" i="83" s="1"/>
  <c r="F62" i="83"/>
  <c r="F82" i="83" s="1"/>
  <c r="E62" i="83"/>
  <c r="E35" i="83" s="1"/>
  <c r="I35" i="83" s="1"/>
  <c r="E60" i="83"/>
  <c r="I60" i="83" s="1"/>
  <c r="J59" i="83"/>
  <c r="I59" i="83"/>
  <c r="J58" i="83"/>
  <c r="J57" i="83"/>
  <c r="I57" i="83"/>
  <c r="J56" i="83"/>
  <c r="I56" i="83"/>
  <c r="J55" i="83"/>
  <c r="I55" i="83"/>
  <c r="J54" i="83"/>
  <c r="J53" i="83"/>
  <c r="I53" i="83"/>
  <c r="J52" i="83"/>
  <c r="I52" i="83"/>
  <c r="J51" i="83"/>
  <c r="I51" i="83"/>
  <c r="I49" i="83"/>
  <c r="H49" i="83"/>
  <c r="H60" i="83" s="1"/>
  <c r="H38" i="83" s="1"/>
  <c r="G49" i="83"/>
  <c r="G60" i="83" s="1"/>
  <c r="G38" i="83" s="1"/>
  <c r="I38" i="83" s="1"/>
  <c r="F49" i="83"/>
  <c r="F60" i="83" s="1"/>
  <c r="J48" i="83"/>
  <c r="I48" i="83"/>
  <c r="J47" i="83"/>
  <c r="I47" i="83"/>
  <c r="E38" i="83"/>
  <c r="H35" i="83"/>
  <c r="G35" i="83"/>
  <c r="F35" i="83"/>
  <c r="J35" i="83" s="1"/>
  <c r="I30" i="83"/>
  <c r="I43" i="83" s="1"/>
  <c r="H26" i="83"/>
  <c r="H27" i="83" s="1"/>
  <c r="G26" i="83"/>
  <c r="G27" i="83" s="1"/>
  <c r="F26" i="83"/>
  <c r="F27" i="83" s="1"/>
  <c r="J27" i="83" s="1"/>
  <c r="E26" i="83"/>
  <c r="J25" i="83"/>
  <c r="I25" i="83"/>
  <c r="J24" i="83"/>
  <c r="I24" i="83"/>
  <c r="H23" i="83"/>
  <c r="G23" i="83"/>
  <c r="F23" i="83"/>
  <c r="J23" i="83" s="1"/>
  <c r="E23" i="83"/>
  <c r="I23" i="83" s="1"/>
  <c r="J22" i="83"/>
  <c r="I22" i="83"/>
  <c r="J21" i="83"/>
  <c r="I21" i="83"/>
  <c r="G19" i="83"/>
  <c r="H17" i="83"/>
  <c r="H19" i="83" s="1"/>
  <c r="G17" i="83"/>
  <c r="F17" i="83"/>
  <c r="F18" i="83" s="1"/>
  <c r="E17" i="83"/>
  <c r="E18" i="83" s="1"/>
  <c r="J16" i="83"/>
  <c r="I16" i="83"/>
  <c r="J15" i="83"/>
  <c r="J14" i="83"/>
  <c r="I14" i="83"/>
  <c r="J13" i="83"/>
  <c r="I13" i="83"/>
  <c r="H11" i="83"/>
  <c r="G11" i="83"/>
  <c r="F11" i="83"/>
  <c r="J11" i="83" s="1"/>
  <c r="E11" i="83"/>
  <c r="I11" i="83" s="1"/>
  <c r="J10" i="83"/>
  <c r="J8" i="83"/>
  <c r="I8" i="83"/>
  <c r="F8" i="83"/>
  <c r="J7" i="83"/>
  <c r="I7" i="83"/>
  <c r="J6" i="83"/>
  <c r="I6" i="83"/>
  <c r="J82" i="83" l="1"/>
  <c r="F36" i="83"/>
  <c r="J36" i="83" s="1"/>
  <c r="G36" i="83"/>
  <c r="G83" i="83"/>
  <c r="J18" i="83"/>
  <c r="F19" i="83"/>
  <c r="J19" i="83" s="1"/>
  <c r="F38" i="83"/>
  <c r="J38" i="83" s="1"/>
  <c r="J60" i="83"/>
  <c r="I18" i="83"/>
  <c r="E19" i="83"/>
  <c r="I19" i="83" s="1"/>
  <c r="F83" i="83"/>
  <c r="J83" i="83" s="1"/>
  <c r="I26" i="83"/>
  <c r="J26" i="83"/>
  <c r="H83" i="83"/>
  <c r="E27" i="83"/>
  <c r="I27" i="83" s="1"/>
  <c r="I62" i="83"/>
  <c r="J62" i="83"/>
  <c r="E82" i="83"/>
  <c r="J49" i="83"/>
  <c r="I17" i="83"/>
  <c r="J17" i="83"/>
  <c r="J22" i="82"/>
  <c r="J23" i="82" s="1"/>
  <c r="J21" i="82"/>
  <c r="J20" i="82"/>
  <c r="J19" i="82"/>
  <c r="G17" i="82"/>
  <c r="D17" i="82"/>
  <c r="J15" i="82"/>
  <c r="J14" i="82"/>
  <c r="J13" i="82"/>
  <c r="J12" i="82"/>
  <c r="J16" i="82" s="1"/>
  <c r="G10" i="82"/>
  <c r="D10" i="82"/>
  <c r="J9" i="82"/>
  <c r="J8" i="82"/>
  <c r="J7" i="82"/>
  <c r="J6" i="82"/>
  <c r="J5" i="82"/>
  <c r="I82" i="83" l="1"/>
  <c r="E83" i="83"/>
  <c r="I83" i="83" s="1"/>
  <c r="E36" i="83"/>
  <c r="I36" i="83" s="1"/>
  <c r="F10" i="71" l="1"/>
  <c r="H10" i="71" s="1"/>
  <c r="E11" i="71"/>
  <c r="E6" i="71"/>
  <c r="F6" i="71" l="1"/>
  <c r="F9" i="71"/>
  <c r="H9" i="71" s="1"/>
  <c r="H11" i="71" s="1"/>
  <c r="D11" i="71"/>
  <c r="F11" i="71" s="1"/>
  <c r="G11" i="71" l="1"/>
</calcChain>
</file>

<file path=xl/sharedStrings.xml><?xml version="1.0" encoding="utf-8"?>
<sst xmlns="http://schemas.openxmlformats.org/spreadsheetml/2006/main" count="630" uniqueCount="232">
  <si>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</si>
  <si>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</si>
  <si>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</si>
  <si>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</si>
  <si>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</si>
  <si>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</si>
  <si>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</si>
  <si>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</si>
  <si>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</si>
  <si>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</si>
  <si>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</si>
  <si>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</si>
  <si>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</si>
  <si>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</si>
  <si>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</si>
  <si>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</si>
  <si>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</si>
  <si>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</si>
  <si>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</si>
  <si>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Rs. in Crores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</si>
  <si>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</si>
  <si>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</si>
  <si>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</si>
  <si>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</si>
  <si>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</si>
  <si>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</si>
  <si>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</si>
  <si>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</si>
  <si>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</si>
  <si>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</si>
  <si>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</si>
  <si>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</si>
  <si>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</si>
  <si>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</si>
  <si>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</si>
  <si>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</si>
  <si>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SALES REVENUE RS. IN CRORES AND PAISE / UNIT</t>
  </si>
  <si>
    <t>Page : 5</t>
  </si>
  <si>
    <t>C</t>
  </si>
  <si>
    <t>D</t>
  </si>
  <si>
    <t>Rs. / Kwh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</si>
  <si>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</si>
  <si>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</si>
  <si>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</si>
  <si>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</si>
  <si>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</si>
  <si>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</si>
  <si>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</si>
  <si>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</si>
  <si>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</si>
  <si>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</si>
  <si>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</si>
  <si>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</si>
  <si>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</si>
  <si>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</si>
  <si>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</si>
  <si>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</si>
  <si>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</si>
  <si>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</si>
  <si>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</si>
  <si>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</si>
  <si>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</si>
  <si>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</si>
  <si>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</si>
  <si>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</si>
  <si>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</si>
  <si>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</si>
  <si>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</si>
  <si>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</si>
  <si>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</si>
  <si>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</si>
  <si>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</si>
  <si>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</si>
  <si>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</si>
  <si>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</si>
  <si>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</si>
  <si>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</si>
  <si>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</si>
  <si>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</si>
  <si>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</si>
  <si>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</si>
  <si>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</si>
  <si>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</si>
  <si>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</si>
  <si>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</si>
  <si>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</si>
  <si>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</si>
  <si>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</si>
  <si>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</si>
  <si>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</si>
  <si>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</si>
  <si>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</si>
  <si>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</si>
  <si>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</si>
  <si>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</si>
  <si>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</si>
  <si>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</si>
  <si>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 xml:space="preserve">                                                                                                          Rs. in Crores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</si>
  <si>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</si>
  <si>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</si>
  <si>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</si>
  <si>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</si>
  <si>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</si>
  <si>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</si>
  <si>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Status of Directions given by GERC</t>
  </si>
  <si>
    <t>V</t>
  </si>
  <si>
    <t>Distribution - Key Data</t>
  </si>
  <si>
    <t xml:space="preserve">Action plan for reducing T &amp; D losses in Urban, Industrial and GIDC feeders      </t>
  </si>
  <si>
    <t>Meter Testing</t>
  </si>
  <si>
    <t>II  -  STATUS OF DIRECTIONS GIVEN BY GERC</t>
  </si>
  <si>
    <t>Direction nos.</t>
  </si>
  <si>
    <t>Status and whether complied during current period</t>
  </si>
  <si>
    <t>Non-compliance</t>
  </si>
  <si>
    <t>Action plan for compliance</t>
  </si>
  <si>
    <t>Responsible External factor</t>
  </si>
  <si>
    <t>Responsible Internal factor</t>
  </si>
  <si>
    <t>(A)</t>
  </si>
  <si>
    <t>Total no.of directions</t>
  </si>
  <si>
    <t>(B)</t>
  </si>
  <si>
    <t>Directions already complied</t>
  </si>
  <si>
    <t>(C)</t>
  </si>
  <si>
    <t>Directions to be complied at the Time of next tariff petition (APR)</t>
  </si>
  <si>
    <t>(D)</t>
  </si>
  <si>
    <t>Directions to be complied later</t>
  </si>
  <si>
    <t>(E)</t>
  </si>
  <si>
    <t>Directions pending :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</si>
  <si>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</si>
  <si>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</si>
  <si>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</si>
  <si>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</si>
  <si>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</si>
  <si>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</si>
  <si>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</si>
  <si>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</si>
  <si>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</si>
  <si>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</si>
  <si>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</si>
  <si>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</si>
  <si>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</si>
  <si>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</si>
  <si>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</si>
  <si>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</si>
  <si>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</si>
  <si>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</si>
  <si>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</si>
  <si>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Page : 10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</si>
  <si>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</si>
  <si>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</si>
  <si>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</si>
  <si>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</si>
  <si>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</si>
  <si>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</si>
  <si>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</si>
  <si>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</si>
  <si>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</si>
  <si>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</si>
  <si>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</si>
  <si>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</si>
  <si>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</si>
  <si>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</si>
  <si>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</si>
  <si>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</si>
  <si>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</si>
  <si>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</si>
  <si>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</si>
  <si>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</si>
  <si>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</si>
  <si>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</si>
  <si>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</si>
  <si>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</si>
  <si>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</si>
  <si>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</si>
  <si>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</si>
  <si>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</si>
  <si>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</si>
  <si>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</si>
  <si>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</si>
  <si>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</si>
  <si>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</si>
  <si>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</si>
  <si>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</si>
  <si>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</si>
  <si>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</si>
  <si>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</si>
  <si>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</si>
  <si>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</si>
  <si>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</si>
  <si>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</si>
  <si>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</si>
  <si>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</si>
  <si>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</si>
  <si>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</si>
  <si>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</si>
  <si>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</si>
  <si>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</si>
  <si>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</si>
  <si>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</si>
  <si>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</si>
  <si>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</si>
  <si>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</si>
  <si>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</si>
  <si>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</si>
  <si>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Rs./Kwh</t>
  </si>
  <si>
    <t>Average cost of Supply**</t>
  </si>
  <si>
    <t>Average Sales Realisation***</t>
  </si>
  <si>
    <t>Avg. Cost of Purchase of Power* = Total Purchase of Power(in Rs.) / Total Purchase of Power (Units)</t>
  </si>
  <si>
    <t>Avg. Cost of Supply** = Total Expenditure (in Rs.) / Total Units Sold including UI &amp; STOA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</si>
  <si>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</si>
  <si>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</si>
  <si>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</si>
  <si>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</si>
  <si>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</si>
  <si>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</si>
  <si>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</si>
  <si>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</si>
  <si>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</si>
  <si>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>Page-9</t>
  </si>
  <si>
    <t xml:space="preserve">Current Year (23-24) </t>
  </si>
  <si>
    <t>Meter testing and details of non-working defective meters for 4th Qtr. 2023-24</t>
  </si>
  <si>
    <t>Cummulative March'24</t>
  </si>
  <si>
    <t>Cummulative March'23</t>
  </si>
  <si>
    <t>V  -  DISTRIBUTION - KEY DATA ( Qtr-4: January-24 to March-24)</t>
  </si>
  <si>
    <t>REGULATORY INFORMATION REPORT FOR THE                                                    4th QUARTER :2023-24</t>
  </si>
  <si>
    <t>Period : January-2024 to March-2024</t>
  </si>
  <si>
    <t>QTR - 4</t>
  </si>
  <si>
    <t xml:space="preserve">Previous Year (22-23) </t>
  </si>
  <si>
    <t>Purchase of power from Renewable Attribute</t>
  </si>
  <si>
    <t>Figures of previous year i.e. FY 2022-23 are re-grouped as per requirement of IND AS.</t>
  </si>
  <si>
    <t>As per Financial  statements FY 2022-23 Income of delayed payment charge from consumers, consider in other Income instead of other operating revene and accordingly made in above report.</t>
  </si>
  <si>
    <t>* Agriculture Sales Revenue does not include Agriculture Subsidy of Rs.174.50  &amp; Rs. 407.33 for the FY 20-21 &amp; FY 2021-22  respectively.</t>
  </si>
  <si>
    <t>Current Year (23-24)</t>
  </si>
  <si>
    <t>Page 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</si>
</sst>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7"/>
      <name val="Arial"/>
      <family val="2"/>
    </font>
    <font>
      <sz val="9"/>
      <color indexed="14"/>
      <name val="Arial"/>
      <family val="2"/>
    </font>
    <font>
      <sz val="14"/>
      <color indexed="14"/>
      <name val="Arial"/>
      <family val="2"/>
    </font>
    <font>
      <sz val="12"/>
      <color indexed="12"/>
      <name val="Arial"/>
      <family val="2"/>
    </font>
    <font>
      <b/>
      <sz val="12"/>
      <name val="Aptos"/>
      <family val="2"/>
    </font>
    <font>
      <sz val="12"/>
      <name val="Aptos"/>
      <family val="2"/>
    </font>
    <font>
      <sz val="12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8">
    <xf numFmtId="0" fontId="0" fillId="0" borderId="0" xfId="0"/>
    <xf numFmtId="0" fontId="3" fillId="0" borderId="30" xfId="6" applyFont="1" applyBorder="1" applyAlignment="1">
      <alignment horizontal="center" vertical="center" wrapText="1"/>
    </xf>
    <xf numFmtId="0" fontId="10" fillId="0" borderId="0" xfId="6"/>
    <xf numFmtId="0" fontId="2" fillId="0" borderId="30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1" fillId="0" borderId="21" xfId="6" applyFont="1" applyFill="1" applyBorder="1" applyAlignment="1">
      <alignment horizontal="center" wrapText="1"/>
    </xf>
    <xf numFmtId="0" fontId="12" fillId="0" borderId="1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wrapText="1"/>
    </xf>
    <xf numFmtId="0" fontId="13" fillId="0" borderId="1" xfId="6" applyFont="1" applyFill="1" applyBorder="1" applyAlignment="1">
      <alignment wrapText="1"/>
    </xf>
    <xf numFmtId="0" fontId="13" fillId="0" borderId="34" xfId="6" applyFont="1" applyFill="1" applyBorder="1" applyAlignment="1">
      <alignment wrapText="1"/>
    </xf>
    <xf numFmtId="0" fontId="7" fillId="0" borderId="1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35" xfId="6" applyFont="1" applyFill="1" applyBorder="1" applyAlignment="1">
      <alignment horizontal="center" vertical="center" wrapText="1"/>
    </xf>
    <xf numFmtId="0" fontId="7" fillId="0" borderId="36" xfId="6" applyFont="1" applyFill="1" applyBorder="1" applyAlignment="1">
      <alignment horizontal="center" vertical="center" wrapText="1"/>
    </xf>
    <xf numFmtId="0" fontId="8" fillId="0" borderId="36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6" fillId="0" borderId="0" xfId="6" applyFont="1" applyBorder="1"/>
    <xf numFmtId="0" fontId="19" fillId="0" borderId="0" xfId="6" applyFont="1" applyBorder="1"/>
    <xf numFmtId="0" fontId="19" fillId="0" borderId="0" xfId="6" applyFont="1" applyBorder="1" applyAlignment="1">
      <alignment vertical="top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16" fillId="0" borderId="0" xfId="6" applyFont="1" applyBorder="1" applyAlignment="1">
      <alignment horizontal="center"/>
    </xf>
    <xf numFmtId="0" fontId="2" fillId="0" borderId="32" xfId="6" applyFont="1" applyBorder="1" applyAlignment="1">
      <alignment horizontal="center" vertical="center"/>
    </xf>
    <xf numFmtId="0" fontId="2" fillId="0" borderId="33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/>
    </xf>
    <xf numFmtId="0" fontId="5" fillId="0" borderId="34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top" wrapText="1"/>
    </xf>
    <xf numFmtId="0" fontId="6" fillId="0" borderId="0" xfId="4" applyFont="1" applyBorder="1"/>
    <xf numFmtId="0" fontId="14" fillId="0" borderId="24" xfId="4" applyFont="1" applyFill="1" applyBorder="1" applyAlignment="1">
      <alignment vertical="center" wrapText="1"/>
    </xf>
    <xf numFmtId="0" fontId="16" fillId="0" borderId="1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0" xfId="4" applyFont="1" applyFill="1" applyBorder="1"/>
    <xf numFmtId="0" fontId="17" fillId="0" borderId="24" xfId="4" applyFont="1" applyFill="1" applyBorder="1"/>
    <xf numFmtId="0" fontId="17" fillId="0" borderId="0" xfId="4" applyFont="1" applyBorder="1"/>
    <xf numFmtId="0" fontId="16" fillId="0" borderId="11" xfId="4" applyFont="1" applyFill="1" applyBorder="1"/>
    <xf numFmtId="0" fontId="17" fillId="0" borderId="1" xfId="4" applyFont="1" applyFill="1" applyBorder="1"/>
    <xf numFmtId="0" fontId="17" fillId="0" borderId="1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0" borderId="24" xfId="4" applyFont="1" applyFill="1" applyBorder="1" applyAlignment="1">
      <alignment horizontal="center"/>
    </xf>
    <xf numFmtId="0" fontId="17" fillId="0" borderId="11" xfId="4" applyFont="1" applyFill="1" applyBorder="1"/>
    <xf numFmtId="0" fontId="16" fillId="0" borderId="1" xfId="4" applyFont="1" applyFill="1" applyBorder="1"/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/>
    </xf>
    <xf numFmtId="0" fontId="17" fillId="0" borderId="61" xfId="4" applyFont="1" applyFill="1" applyBorder="1"/>
    <xf numFmtId="0" fontId="17" fillId="0" borderId="0" xfId="4" applyFont="1" applyFill="1" applyBorder="1" applyAlignment="1">
      <alignment horizontal="center" vertical="center"/>
    </xf>
    <xf numFmtId="0" fontId="16" fillId="0" borderId="34" xfId="4" applyFont="1" applyFill="1" applyBorder="1" applyAlignment="1">
      <alignment horizontal="center" vertical="center" wrapText="1"/>
    </xf>
    <xf numFmtId="0" fontId="17" fillId="0" borderId="34" xfId="4" applyFont="1" applyFill="1" applyBorder="1" applyAlignment="1">
      <alignment horizontal="center"/>
    </xf>
    <xf numFmtId="0" fontId="16" fillId="0" borderId="0" xfId="4" applyFont="1" applyBorder="1"/>
    <xf numFmtId="0" fontId="17" fillId="0" borderId="0" xfId="4" applyFont="1" applyBorder="1" applyAlignment="1">
      <alignment horizontal="center" vertical="center"/>
    </xf>
    <xf numFmtId="0" fontId="18" fillId="0" borderId="0" xfId="4" applyFont="1" applyFill="1" applyBorder="1"/>
    <xf numFmtId="0" fontId="15" fillId="0" borderId="0" xfId="4" applyFont="1" applyBorder="1"/>
    <xf numFmtId="0" fontId="6" fillId="0" borderId="0" xfId="4" applyFont="1" applyBorder="1" applyAlignment="1">
      <alignment horizontal="center" vertical="center"/>
    </xf>
    <xf numFmtId="0" fontId="17" fillId="0" borderId="35" xfId="4" applyFont="1" applyFill="1" applyBorder="1"/>
    <xf numFmtId="0" fontId="16" fillId="0" borderId="36" xfId="4" applyFont="1" applyFill="1" applyBorder="1"/>
    <xf numFmtId="0" fontId="16" fillId="0" borderId="36" xfId="4" applyFont="1" applyFill="1" applyBorder="1" applyAlignment="1">
      <alignment horizontal="center" vertical="center"/>
    </xf>
    <xf numFmtId="0" fontId="16" fillId="0" borderId="36" xfId="4" applyFont="1" applyFill="1" applyBorder="1" applyAlignment="1">
      <alignment horizontal="center"/>
    </xf>
    <xf numFmtId="0" fontId="16" fillId="0" borderId="37" xfId="4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0" fillId="0" borderId="0" xfId="6" applyBorder="1"/>
    <xf numFmtId="0" fontId="21" fillId="0" borderId="61" xfId="6" applyFont="1" applyBorder="1" applyAlignment="1"/>
    <xf numFmtId="0" fontId="21" fillId="0" borderId="0" xfId="6" applyFont="1" applyBorder="1" applyAlignment="1"/>
    <xf numFmtId="0" fontId="22" fillId="0" borderId="0" xfId="6" applyFont="1" applyBorder="1" applyAlignment="1">
      <alignment horizontal="center" vertical="top" wrapText="1"/>
    </xf>
    <xf numFmtId="0" fontId="23" fillId="0" borderId="0" xfId="6" applyFont="1" applyBorder="1"/>
    <xf numFmtId="0" fontId="24" fillId="0" borderId="0" xfId="6" applyFont="1" applyBorder="1"/>
    <xf numFmtId="0" fontId="25" fillId="0" borderId="0" xfId="6" applyFont="1" applyBorder="1" applyAlignment="1">
      <alignment wrapText="1"/>
    </xf>
    <xf numFmtId="0" fontId="25" fillId="0" borderId="0" xfId="6" applyFont="1" applyBorder="1"/>
    <xf numFmtId="0" fontId="14" fillId="0" borderId="50" xfId="6" applyFont="1" applyFill="1" applyBorder="1" applyAlignment="1">
      <alignment horizontal="center" vertical="center" wrapText="1"/>
    </xf>
    <xf numFmtId="0" fontId="10" fillId="0" borderId="11" xfId="6" applyFill="1" applyBorder="1" applyAlignment="1">
      <alignment horizontal="center" wrapText="1"/>
    </xf>
    <xf numFmtId="0" fontId="10" fillId="0" borderId="1" xfId="6" applyFill="1" applyBorder="1" applyAlignment="1">
      <alignment horizontal="center" wrapText="1"/>
    </xf>
    <xf numFmtId="0" fontId="17" fillId="0" borderId="1" xfId="6" applyFont="1" applyFill="1" applyBorder="1" applyAlignment="1">
      <alignment horizontal="center" vertical="center" wrapText="1"/>
    </xf>
    <xf numFmtId="2" fontId="17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0" fontId="10" fillId="0" borderId="35" xfId="6" applyFill="1" applyBorder="1" applyAlignment="1">
      <alignment horizontal="center" wrapText="1"/>
    </xf>
    <xf numFmtId="0" fontId="15" fillId="0" borderId="36" xfId="6" applyFont="1" applyFill="1" applyBorder="1" applyAlignment="1">
      <alignment horizontal="center" vertical="center" wrapText="1"/>
    </xf>
    <xf numFmtId="0" fontId="16" fillId="0" borderId="36" xfId="6" applyFont="1" applyFill="1" applyBorder="1" applyAlignment="1">
      <alignment horizontal="center" vertical="center" wrapText="1"/>
    </xf>
    <xf numFmtId="2" fontId="16" fillId="0" borderId="36" xfId="6" applyNumberFormat="1" applyFont="1" applyFill="1" applyBorder="1" applyAlignment="1">
      <alignment horizontal="center" vertical="center" wrapText="1"/>
    </xf>
    <xf numFmtId="0" fontId="27" fillId="0" borderId="0" xfId="1" applyFont="1"/>
    <xf numFmtId="0" fontId="26" fillId="0" borderId="43" xfId="1" applyFont="1" applyBorder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26" fillId="0" borderId="37" xfId="1" applyFont="1" applyBorder="1" applyAlignment="1">
      <alignment horizontal="center" vertical="center" wrapText="1"/>
    </xf>
    <xf numFmtId="0" fontId="26" fillId="0" borderId="62" xfId="1" applyFont="1" applyBorder="1" applyAlignment="1">
      <alignment horizontal="center" vertical="center"/>
    </xf>
    <xf numFmtId="0" fontId="27" fillId="0" borderId="29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" xfId="1" applyFont="1" applyBorder="1" applyAlignment="1">
      <alignment vertical="center" wrapText="1"/>
    </xf>
    <xf numFmtId="0" fontId="27" fillId="0" borderId="34" xfId="1" applyFont="1" applyBorder="1" applyAlignment="1">
      <alignment horizontal="center" vertical="center"/>
    </xf>
    <xf numFmtId="2" fontId="27" fillId="0" borderId="5" xfId="1" applyNumberFormat="1" applyFont="1" applyBorder="1" applyAlignment="1">
      <alignment horizontal="center" vertical="center"/>
    </xf>
    <xf numFmtId="2" fontId="27" fillId="2" borderId="34" xfId="1" applyNumberFormat="1" applyFont="1" applyFill="1" applyBorder="1" applyAlignment="1">
      <alignment horizontal="center" vertical="center"/>
    </xf>
    <xf numFmtId="2" fontId="27" fillId="0" borderId="8" xfId="1" applyNumberFormat="1" applyFont="1" applyBorder="1" applyAlignment="1">
      <alignment horizontal="center" vertical="center"/>
    </xf>
    <xf numFmtId="2" fontId="27" fillId="0" borderId="34" xfId="1" applyNumberFormat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vertical="center" wrapText="1"/>
    </xf>
    <xf numFmtId="0" fontId="27" fillId="0" borderId="22" xfId="1" applyFont="1" applyBorder="1" applyAlignment="1">
      <alignment horizontal="center" vertical="center"/>
    </xf>
    <xf numFmtId="2" fontId="27" fillId="0" borderId="31" xfId="1" applyNumberFormat="1" applyFont="1" applyBorder="1" applyAlignment="1">
      <alignment horizontal="center" vertical="center"/>
    </xf>
    <xf numFmtId="2" fontId="27" fillId="0" borderId="22" xfId="1" applyNumberFormat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15" xfId="1" applyFont="1" applyBorder="1" applyAlignment="1">
      <alignment vertical="center"/>
    </xf>
    <xf numFmtId="0" fontId="26" fillId="0" borderId="26" xfId="1" applyFont="1" applyBorder="1" applyAlignment="1">
      <alignment horizontal="center" vertical="center"/>
    </xf>
    <xf numFmtId="2" fontId="26" fillId="0" borderId="14" xfId="1" applyNumberFormat="1" applyFont="1" applyBorder="1" applyAlignment="1">
      <alignment horizontal="center" vertical="center"/>
    </xf>
    <xf numFmtId="2" fontId="26" fillId="0" borderId="26" xfId="1" applyNumberFormat="1" applyFont="1" applyBorder="1" applyAlignment="1">
      <alignment horizontal="center" vertical="center"/>
    </xf>
    <xf numFmtId="0" fontId="26" fillId="0" borderId="29" xfId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0" fontId="26" fillId="0" borderId="16" xfId="1" applyFont="1" applyBorder="1" applyAlignment="1">
      <alignment horizontal="center" vertical="center"/>
    </xf>
    <xf numFmtId="0" fontId="26" fillId="0" borderId="2" xfId="1" applyFont="1" applyBorder="1" applyAlignment="1">
      <alignment vertical="center" wrapText="1"/>
    </xf>
    <xf numFmtId="0" fontId="26" fillId="0" borderId="22" xfId="1" applyFont="1" applyBorder="1" applyAlignment="1">
      <alignment horizontal="center" vertical="center"/>
    </xf>
    <xf numFmtId="2" fontId="26" fillId="0" borderId="31" xfId="1" applyNumberFormat="1" applyFont="1" applyBorder="1" applyAlignment="1">
      <alignment horizontal="center" vertical="center"/>
    </xf>
    <xf numFmtId="2" fontId="26" fillId="0" borderId="22" xfId="1" applyNumberFormat="1" applyFont="1" applyBorder="1" applyAlignment="1">
      <alignment horizontal="center" vertical="center"/>
    </xf>
    <xf numFmtId="0" fontId="26" fillId="0" borderId="54" xfId="1" applyFont="1" applyBorder="1" applyAlignment="1">
      <alignment horizontal="center" vertical="center"/>
    </xf>
    <xf numFmtId="0" fontId="26" fillId="0" borderId="63" xfId="1" applyFont="1" applyBorder="1" applyAlignment="1">
      <alignment vertical="center"/>
    </xf>
    <xf numFmtId="0" fontId="26" fillId="0" borderId="55" xfId="1" applyFont="1" applyBorder="1" applyAlignment="1">
      <alignment horizontal="center" vertical="center"/>
    </xf>
    <xf numFmtId="2" fontId="26" fillId="0" borderId="64" xfId="3" applyNumberFormat="1" applyFont="1" applyFill="1" applyBorder="1" applyAlignment="1">
      <alignment horizontal="center" vertical="center"/>
    </xf>
    <xf numFmtId="2" fontId="26" fillId="0" borderId="64" xfId="1" applyNumberFormat="1" applyFont="1" applyBorder="1" applyAlignment="1">
      <alignment horizontal="center" vertical="center"/>
    </xf>
    <xf numFmtId="2" fontId="26" fillId="0" borderId="55" xfId="1" applyNumberFormat="1" applyFont="1" applyBorder="1" applyAlignment="1">
      <alignment horizontal="center" vertical="center"/>
    </xf>
    <xf numFmtId="0" fontId="27" fillId="0" borderId="29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7" fillId="0" borderId="12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4" xfId="1" applyFont="1" applyBorder="1" applyAlignment="1">
      <alignment vertical="center"/>
    </xf>
    <xf numFmtId="0" fontId="27" fillId="0" borderId="38" xfId="1" applyFont="1" applyBorder="1" applyAlignment="1">
      <alignment horizontal="center" vertical="center"/>
    </xf>
    <xf numFmtId="2" fontId="27" fillId="0" borderId="17" xfId="1" applyNumberFormat="1" applyFont="1" applyBorder="1" applyAlignment="1">
      <alignment horizontal="center" vertical="center"/>
    </xf>
    <xf numFmtId="2" fontId="27" fillId="0" borderId="38" xfId="1" applyNumberFormat="1" applyFont="1" applyBorder="1" applyAlignment="1">
      <alignment horizontal="center" vertical="center"/>
    </xf>
    <xf numFmtId="0" fontId="27" fillId="0" borderId="52" xfId="1" applyFont="1" applyBorder="1" applyAlignment="1">
      <alignment vertical="center"/>
    </xf>
    <xf numFmtId="0" fontId="27" fillId="0" borderId="55" xfId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26" fillId="0" borderId="35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2" fontId="26" fillId="0" borderId="11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vertical="center"/>
    </xf>
    <xf numFmtId="0" fontId="26" fillId="0" borderId="5" xfId="1" applyFont="1" applyBorder="1" applyAlignment="1">
      <alignment horizontal="center" vertical="center"/>
    </xf>
    <xf numFmtId="2" fontId="26" fillId="2" borderId="34" xfId="1" applyNumberFormat="1" applyFont="1" applyFill="1" applyBorder="1" applyAlignment="1">
      <alignment horizontal="center" vertical="center"/>
    </xf>
    <xf numFmtId="2" fontId="26" fillId="0" borderId="8" xfId="1" applyNumberFormat="1" applyFont="1" applyBorder="1" applyAlignment="1">
      <alignment horizontal="center" vertical="center"/>
    </xf>
    <xf numFmtId="2" fontId="26" fillId="0" borderId="34" xfId="1" applyNumberFormat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7" fillId="0" borderId="35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36" xfId="1" applyFont="1" applyBorder="1" applyAlignment="1">
      <alignment vertical="center"/>
    </xf>
    <xf numFmtId="0" fontId="26" fillId="0" borderId="42" xfId="1" applyFont="1" applyBorder="1" applyAlignment="1">
      <alignment horizontal="center" vertical="center"/>
    </xf>
    <xf numFmtId="2" fontId="26" fillId="2" borderId="35" xfId="1" applyNumberFormat="1" applyFont="1" applyFill="1" applyBorder="1" applyAlignment="1">
      <alignment horizontal="center" vertical="center"/>
    </xf>
    <xf numFmtId="2" fontId="26" fillId="2" borderId="37" xfId="1" applyNumberFormat="1" applyFont="1" applyFill="1" applyBorder="1" applyAlignment="1">
      <alignment horizontal="center" vertical="center"/>
    </xf>
    <xf numFmtId="2" fontId="26" fillId="0" borderId="35" xfId="1" applyNumberFormat="1" applyFont="1" applyBorder="1" applyAlignment="1">
      <alignment horizontal="center" vertical="center"/>
    </xf>
    <xf numFmtId="2" fontId="26" fillId="0" borderId="43" xfId="1" applyNumberFormat="1" applyFont="1" applyBorder="1" applyAlignment="1">
      <alignment horizontal="center" vertical="center"/>
    </xf>
    <xf numFmtId="2" fontId="26" fillId="0" borderId="37" xfId="1" applyNumberFormat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2" fontId="26" fillId="0" borderId="32" xfId="1" applyNumberFormat="1" applyFont="1" applyBorder="1" applyAlignment="1">
      <alignment horizontal="center" vertical="center"/>
    </xf>
    <xf numFmtId="2" fontId="26" fillId="2" borderId="21" xfId="1" applyNumberFormat="1" applyFont="1" applyFill="1" applyBorder="1" applyAlignment="1">
      <alignment horizontal="center" vertical="center"/>
    </xf>
    <xf numFmtId="2" fontId="26" fillId="0" borderId="21" xfId="1" applyNumberFormat="1" applyFont="1" applyBorder="1" applyAlignment="1">
      <alignment horizontal="center" vertical="center"/>
    </xf>
    <xf numFmtId="2" fontId="26" fillId="0" borderId="17" xfId="1" applyNumberFormat="1" applyFont="1" applyBorder="1" applyAlignment="1">
      <alignment horizontal="center" vertical="center"/>
    </xf>
    <xf numFmtId="2" fontId="26" fillId="0" borderId="38" xfId="1" applyNumberFormat="1" applyFont="1" applyBorder="1" applyAlignment="1">
      <alignment horizontal="center" vertical="center"/>
    </xf>
    <xf numFmtId="2" fontId="26" fillId="0" borderId="10" xfId="1" applyNumberFormat="1" applyFont="1" applyBorder="1" applyAlignment="1">
      <alignment horizontal="center" vertical="center"/>
    </xf>
    <xf numFmtId="0" fontId="27" fillId="0" borderId="11" xfId="1" applyFont="1" applyBorder="1" applyAlignment="1">
      <alignment horizontal="right" vertical="center"/>
    </xf>
    <xf numFmtId="2" fontId="27" fillId="0" borderId="11" xfId="1" applyNumberFormat="1" applyFont="1" applyBorder="1" applyAlignment="1">
      <alignment horizontal="center" vertical="center"/>
    </xf>
    <xf numFmtId="0" fontId="27" fillId="0" borderId="16" xfId="1" applyFont="1" applyBorder="1" applyAlignment="1">
      <alignment horizontal="right" vertical="center"/>
    </xf>
    <xf numFmtId="0" fontId="27" fillId="0" borderId="7" xfId="1" applyFont="1" applyBorder="1" applyAlignment="1">
      <alignment vertical="center" wrapText="1"/>
    </xf>
    <xf numFmtId="2" fontId="27" fillId="0" borderId="16" xfId="1" applyNumberFormat="1" applyFont="1" applyBorder="1" applyAlignment="1">
      <alignment horizontal="center" vertical="center"/>
    </xf>
    <xf numFmtId="2" fontId="27" fillId="2" borderId="22" xfId="1" applyNumberFormat="1" applyFont="1" applyFill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6" fillId="0" borderId="39" xfId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/>
    </xf>
    <xf numFmtId="0" fontId="27" fillId="0" borderId="25" xfId="1" applyFont="1" applyBorder="1" applyAlignment="1">
      <alignment horizontal="center" vertical="center"/>
    </xf>
    <xf numFmtId="2" fontId="27" fillId="0" borderId="39" xfId="1" applyNumberFormat="1" applyFont="1" applyBorder="1" applyAlignment="1">
      <alignment horizontal="center" vertical="center"/>
    </xf>
    <xf numFmtId="2" fontId="27" fillId="2" borderId="40" xfId="1" applyNumberFormat="1" applyFont="1" applyFill="1" applyBorder="1" applyAlignment="1">
      <alignment horizontal="center" vertical="center"/>
    </xf>
    <xf numFmtId="2" fontId="27" fillId="0" borderId="67" xfId="1" applyNumberFormat="1" applyFont="1" applyBorder="1" applyAlignment="1">
      <alignment horizontal="center" vertical="center"/>
    </xf>
    <xf numFmtId="2" fontId="27" fillId="0" borderId="40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/>
    </xf>
    <xf numFmtId="0" fontId="27" fillId="0" borderId="1" xfId="1" applyFont="1" applyBorder="1" applyAlignment="1">
      <alignment horizontal="left" vertical="center" wrapText="1"/>
    </xf>
    <xf numFmtId="0" fontId="27" fillId="0" borderId="11" xfId="1" applyFont="1" applyBorder="1" applyAlignment="1">
      <alignment vertical="center"/>
    </xf>
    <xf numFmtId="2" fontId="27" fillId="0" borderId="1" xfId="1" applyNumberFormat="1" applyFont="1" applyBorder="1" applyAlignment="1">
      <alignment horizontal="center"/>
    </xf>
    <xf numFmtId="2" fontId="27" fillId="2" borderId="1" xfId="1" applyNumberFormat="1" applyFont="1" applyFill="1" applyBorder="1" applyAlignment="1">
      <alignment horizontal="center"/>
    </xf>
    <xf numFmtId="0" fontId="27" fillId="0" borderId="11" xfId="1" applyFont="1" applyBorder="1"/>
    <xf numFmtId="166" fontId="27" fillId="0" borderId="1" xfId="1" applyNumberFormat="1" applyFont="1" applyBorder="1" applyAlignment="1">
      <alignment horizontal="center" vertical="center"/>
    </xf>
    <xf numFmtId="2" fontId="26" fillId="0" borderId="12" xfId="1" applyNumberFormat="1" applyFont="1" applyBorder="1" applyAlignment="1">
      <alignment horizontal="center" vertical="center"/>
    </xf>
    <xf numFmtId="2" fontId="26" fillId="0" borderId="12" xfId="3" quotePrefix="1" applyNumberFormat="1" applyFont="1" applyFill="1" applyBorder="1" applyAlignment="1">
      <alignment horizontal="center" vertical="center"/>
    </xf>
    <xf numFmtId="2" fontId="27" fillId="0" borderId="10" xfId="1" applyNumberFormat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2" fontId="27" fillId="0" borderId="37" xfId="1" applyNumberFormat="1" applyFont="1" applyBorder="1" applyAlignment="1">
      <alignment horizontal="center" vertical="center"/>
    </xf>
    <xf numFmtId="2" fontId="27" fillId="0" borderId="35" xfId="1" applyNumberFormat="1" applyFont="1" applyBorder="1" applyAlignment="1">
      <alignment horizontal="center" vertical="center"/>
    </xf>
    <xf numFmtId="2" fontId="27" fillId="0" borderId="43" xfId="1" applyNumberFormat="1" applyFont="1" applyBorder="1" applyAlignment="1">
      <alignment horizontal="center" vertical="center"/>
    </xf>
    <xf numFmtId="2" fontId="27" fillId="0" borderId="0" xfId="1" applyNumberFormat="1" applyFont="1"/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7" fillId="0" borderId="10" xfId="1" applyFont="1" applyBorder="1" applyAlignment="1">
      <alignment vertical="center"/>
    </xf>
    <xf numFmtId="0" fontId="27" fillId="0" borderId="38" xfId="1" applyFont="1" applyBorder="1" applyAlignment="1">
      <alignment vertical="center"/>
    </xf>
    <xf numFmtId="0" fontId="27" fillId="0" borderId="17" xfId="1" applyFont="1" applyBorder="1" applyAlignment="1">
      <alignment vertical="center"/>
    </xf>
    <xf numFmtId="165" fontId="27" fillId="0" borderId="11" xfId="9" applyNumberFormat="1" applyFont="1" applyFill="1" applyBorder="1" applyAlignment="1">
      <alignment horizontal="center" vertical="center"/>
    </xf>
    <xf numFmtId="10" fontId="27" fillId="0" borderId="8" xfId="3" applyNumberFormat="1" applyFont="1" applyFill="1" applyBorder="1" applyAlignment="1">
      <alignment horizontal="center" vertical="center"/>
    </xf>
    <xf numFmtId="10" fontId="27" fillId="0" borderId="34" xfId="3" applyNumberFormat="1" applyFont="1" applyFill="1" applyBorder="1" applyAlignment="1">
      <alignment horizontal="center" vertical="center"/>
    </xf>
    <xf numFmtId="10" fontId="27" fillId="0" borderId="0" xfId="3" applyNumberFormat="1" applyFont="1" applyFill="1" applyBorder="1" applyAlignment="1">
      <alignment horizontal="center" vertical="center"/>
    </xf>
    <xf numFmtId="165" fontId="27" fillId="0" borderId="16" xfId="9" applyNumberFormat="1" applyFont="1" applyFill="1" applyBorder="1" applyAlignment="1">
      <alignment horizontal="center" vertical="center"/>
    </xf>
    <xf numFmtId="10" fontId="27" fillId="0" borderId="31" xfId="3" applyNumberFormat="1" applyFont="1" applyFill="1" applyBorder="1" applyAlignment="1">
      <alignment horizontal="center" vertical="center"/>
    </xf>
    <xf numFmtId="10" fontId="27" fillId="0" borderId="22" xfId="3" applyNumberFormat="1" applyFont="1" applyFill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165" fontId="26" fillId="0" borderId="12" xfId="9" applyNumberFormat="1" applyFont="1" applyFill="1" applyBorder="1" applyAlignment="1">
      <alignment horizontal="center" vertical="center"/>
    </xf>
    <xf numFmtId="10" fontId="26" fillId="0" borderId="14" xfId="3" applyNumberFormat="1" applyFont="1" applyFill="1" applyBorder="1" applyAlignment="1">
      <alignment horizontal="center" vertical="center"/>
    </xf>
    <xf numFmtId="10" fontId="26" fillId="0" borderId="26" xfId="3" applyNumberFormat="1" applyFont="1" applyFill="1" applyBorder="1" applyAlignment="1">
      <alignment horizontal="center" vertical="center"/>
    </xf>
    <xf numFmtId="10" fontId="26" fillId="0" borderId="0" xfId="3" applyNumberFormat="1" applyFont="1" applyFill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/>
    </xf>
    <xf numFmtId="10" fontId="27" fillId="0" borderId="17" xfId="3" applyNumberFormat="1" applyFont="1" applyFill="1" applyBorder="1" applyAlignment="1">
      <alignment horizontal="center" vertical="center"/>
    </xf>
    <xf numFmtId="10" fontId="27" fillId="0" borderId="38" xfId="3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2" fontId="26" fillId="0" borderId="1" xfId="1" applyNumberFormat="1" applyFont="1" applyBorder="1" applyAlignment="1">
      <alignment horizontal="center" vertical="center"/>
    </xf>
    <xf numFmtId="0" fontId="26" fillId="0" borderId="32" xfId="1" applyFont="1" applyBorder="1" applyAlignment="1">
      <alignment horizontal="center" vertical="center"/>
    </xf>
    <xf numFmtId="0" fontId="27" fillId="0" borderId="32" xfId="1" applyFont="1" applyBorder="1" applyAlignment="1">
      <alignment vertical="center"/>
    </xf>
    <xf numFmtId="0" fontId="27" fillId="0" borderId="21" xfId="1" applyFont="1" applyBorder="1" applyAlignment="1">
      <alignment vertical="center"/>
    </xf>
    <xf numFmtId="0" fontId="27" fillId="0" borderId="20" xfId="1" applyFont="1" applyBorder="1" applyAlignment="1">
      <alignment vertical="center"/>
    </xf>
    <xf numFmtId="0" fontId="27" fillId="0" borderId="41" xfId="1" applyFont="1" applyBorder="1" applyAlignment="1">
      <alignment vertical="center"/>
    </xf>
    <xf numFmtId="10" fontId="27" fillId="0" borderId="5" xfId="3" applyNumberFormat="1" applyFont="1" applyFill="1" applyBorder="1" applyAlignment="1">
      <alignment horizontal="center" vertical="center"/>
    </xf>
    <xf numFmtId="10" fontId="26" fillId="0" borderId="43" xfId="3" applyNumberFormat="1" applyFont="1" applyFill="1" applyBorder="1" applyAlignment="1">
      <alignment horizontal="center" vertical="center"/>
    </xf>
    <xf numFmtId="10" fontId="26" fillId="0" borderId="37" xfId="3" applyNumberFormat="1" applyFont="1" applyFill="1" applyBorder="1" applyAlignment="1">
      <alignment horizontal="center" vertical="center"/>
    </xf>
    <xf numFmtId="1" fontId="27" fillId="0" borderId="11" xfId="1" applyNumberFormat="1" applyFont="1" applyBorder="1" applyAlignment="1">
      <alignment horizontal="center" vertical="center"/>
    </xf>
    <xf numFmtId="1" fontId="27" fillId="0" borderId="34" xfId="1" applyNumberFormat="1" applyFont="1" applyBorder="1" applyAlignment="1">
      <alignment horizontal="center" vertical="center"/>
    </xf>
    <xf numFmtId="1" fontId="27" fillId="0" borderId="16" xfId="1" applyNumberFormat="1" applyFont="1" applyBorder="1" applyAlignment="1">
      <alignment horizontal="center" vertical="center"/>
    </xf>
    <xf numFmtId="1" fontId="27" fillId="0" borderId="22" xfId="1" applyNumberFormat="1" applyFont="1" applyBorder="1" applyAlignment="1">
      <alignment horizontal="center" vertical="center"/>
    </xf>
    <xf numFmtId="1" fontId="26" fillId="0" borderId="11" xfId="1" applyNumberFormat="1" applyFont="1" applyBorder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6" fillId="0" borderId="21" xfId="1" applyFont="1" applyBorder="1" applyAlignment="1">
      <alignment horizontal="right" vertical="center"/>
    </xf>
    <xf numFmtId="0" fontId="26" fillId="0" borderId="37" xfId="1" applyFont="1" applyBorder="1" applyAlignment="1">
      <alignment horizontal="right" vertical="center"/>
    </xf>
    <xf numFmtId="0" fontId="26" fillId="0" borderId="44" xfId="1" applyFont="1" applyBorder="1" applyAlignment="1">
      <alignment horizontal="right" vertical="center" wrapText="1"/>
    </xf>
    <xf numFmtId="0" fontId="26" fillId="0" borderId="28" xfId="1" applyFont="1" applyBorder="1" applyAlignment="1">
      <alignment horizontal="right" vertical="center" wrapText="1"/>
    </xf>
    <xf numFmtId="0" fontId="26" fillId="0" borderId="45" xfId="1" applyFont="1" applyBorder="1" applyAlignment="1">
      <alignment horizontal="right" vertical="center"/>
    </xf>
    <xf numFmtId="0" fontId="26" fillId="0" borderId="49" xfId="1" applyFont="1" applyBorder="1" applyAlignment="1">
      <alignment horizontal="right" vertical="center"/>
    </xf>
    <xf numFmtId="0" fontId="26" fillId="2" borderId="46" xfId="1" applyFont="1" applyFill="1" applyBorder="1" applyAlignment="1">
      <alignment horizontal="right" vertical="center"/>
    </xf>
    <xf numFmtId="0" fontId="26" fillId="0" borderId="23" xfId="1" applyFont="1" applyBorder="1" applyAlignment="1">
      <alignment horizontal="right" vertical="center"/>
    </xf>
    <xf numFmtId="0" fontId="26" fillId="0" borderId="5" xfId="1" applyFont="1" applyBorder="1" applyAlignment="1">
      <alignment vertical="center"/>
    </xf>
    <xf numFmtId="2" fontId="26" fillId="0" borderId="1" xfId="1" applyNumberFormat="1" applyFont="1" applyBorder="1" applyAlignment="1">
      <alignment horizontal="right" vertical="center"/>
    </xf>
    <xf numFmtId="2" fontId="26" fillId="0" borderId="21" xfId="1" applyNumberFormat="1" applyFont="1" applyBorder="1" applyAlignment="1">
      <alignment horizontal="right" vertical="center"/>
    </xf>
    <xf numFmtId="2" fontId="27" fillId="0" borderId="50" xfId="1" applyNumberFormat="1" applyFont="1" applyBorder="1" applyAlignment="1">
      <alignment horizontal="right" vertical="center"/>
    </xf>
    <xf numFmtId="2" fontId="26" fillId="2" borderId="34" xfId="1" applyNumberFormat="1" applyFont="1" applyFill="1" applyBorder="1" applyAlignment="1">
      <alignment horizontal="right" vertical="center"/>
    </xf>
    <xf numFmtId="2" fontId="26" fillId="0" borderId="34" xfId="1" applyNumberFormat="1" applyFont="1" applyBorder="1" applyAlignment="1">
      <alignment horizontal="right" vertical="center"/>
    </xf>
    <xf numFmtId="0" fontId="27" fillId="0" borderId="5" xfId="1" applyFont="1" applyBorder="1" applyAlignment="1">
      <alignment vertical="center" wrapText="1"/>
    </xf>
    <xf numFmtId="2" fontId="27" fillId="0" borderId="47" xfId="1" applyNumberFormat="1" applyFont="1" applyBorder="1" applyAlignment="1">
      <alignment horizontal="right" vertical="center"/>
    </xf>
    <xf numFmtId="2" fontId="27" fillId="2" borderId="34" xfId="1" applyNumberFormat="1" applyFont="1" applyFill="1" applyBorder="1" applyAlignment="1">
      <alignment horizontal="right" vertical="center"/>
    </xf>
    <xf numFmtId="2" fontId="27" fillId="0" borderId="34" xfId="1" applyNumberFormat="1" applyFont="1" applyBorder="1" applyAlignment="1">
      <alignment horizontal="right" vertical="center"/>
    </xf>
    <xf numFmtId="2" fontId="27" fillId="2" borderId="22" xfId="1" applyNumberFormat="1" applyFont="1" applyFill="1" applyBorder="1" applyAlignment="1">
      <alignment horizontal="right" vertical="center"/>
    </xf>
    <xf numFmtId="2" fontId="27" fillId="0" borderId="65" xfId="1" applyNumberFormat="1" applyFont="1" applyBorder="1" applyAlignment="1">
      <alignment horizontal="right" vertical="center"/>
    </xf>
    <xf numFmtId="2" fontId="27" fillId="0" borderId="27" xfId="1" applyNumberFormat="1" applyFont="1" applyBorder="1" applyAlignment="1">
      <alignment horizontal="right" vertical="center"/>
    </xf>
    <xf numFmtId="2" fontId="27" fillId="0" borderId="22" xfId="1" applyNumberFormat="1" applyFont="1" applyBorder="1" applyAlignment="1">
      <alignment horizontal="right" vertical="center"/>
    </xf>
    <xf numFmtId="0" fontId="26" fillId="0" borderId="2" xfId="1" applyFont="1" applyBorder="1" applyAlignment="1">
      <alignment horizontal="center" vertical="center"/>
    </xf>
    <xf numFmtId="0" fontId="26" fillId="0" borderId="7" xfId="1" applyFont="1" applyBorder="1" applyAlignment="1">
      <alignment vertical="center"/>
    </xf>
    <xf numFmtId="2" fontId="26" fillId="2" borderId="37" xfId="1" applyNumberFormat="1" applyFont="1" applyFill="1" applyBorder="1" applyAlignment="1">
      <alignment horizontal="right" vertical="center"/>
    </xf>
    <xf numFmtId="2" fontId="26" fillId="0" borderId="37" xfId="1" applyNumberFormat="1" applyFont="1" applyBorder="1" applyAlignment="1">
      <alignment horizontal="right" vertical="center"/>
    </xf>
    <xf numFmtId="0" fontId="26" fillId="0" borderId="15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2" fontId="26" fillId="0" borderId="30" xfId="1" applyNumberFormat="1" applyFont="1" applyBorder="1" applyAlignment="1">
      <alignment horizontal="right" vertical="center"/>
    </xf>
    <xf numFmtId="2" fontId="26" fillId="0" borderId="51" xfId="1" applyNumberFormat="1" applyFont="1" applyBorder="1" applyAlignment="1">
      <alignment horizontal="right" vertical="center"/>
    </xf>
    <xf numFmtId="0" fontId="26" fillId="0" borderId="47" xfId="1" applyFont="1" applyBorder="1" applyAlignment="1">
      <alignment horizontal="right" vertical="center"/>
    </xf>
    <xf numFmtId="0" fontId="26" fillId="0" borderId="50" xfId="1" applyFont="1" applyBorder="1" applyAlignment="1">
      <alignment horizontal="right" vertical="center"/>
    </xf>
    <xf numFmtId="0" fontId="27" fillId="0" borderId="5" xfId="1" applyFont="1" applyBorder="1" applyAlignment="1">
      <alignment horizontal="left" vertical="center"/>
    </xf>
    <xf numFmtId="2" fontId="27" fillId="0" borderId="5" xfId="1" applyNumberFormat="1" applyFont="1" applyBorder="1" applyAlignment="1">
      <alignment horizontal="right" vertical="center"/>
    </xf>
    <xf numFmtId="0" fontId="27" fillId="0" borderId="5" xfId="1" applyFont="1" applyBorder="1" applyAlignment="1">
      <alignment vertical="center"/>
    </xf>
    <xf numFmtId="2" fontId="26" fillId="2" borderId="47" xfId="1" applyNumberFormat="1" applyFont="1" applyFill="1" applyBorder="1" applyAlignment="1">
      <alignment horizontal="right" vertical="center"/>
    </xf>
    <xf numFmtId="0" fontId="27" fillId="0" borderId="16" xfId="1" applyFont="1" applyBorder="1" applyAlignment="1">
      <alignment vertical="center"/>
    </xf>
    <xf numFmtId="0" fontId="27" fillId="0" borderId="7" xfId="1" applyFont="1" applyBorder="1" applyAlignment="1">
      <alignment vertical="center"/>
    </xf>
    <xf numFmtId="0" fontId="26" fillId="0" borderId="12" xfId="1" applyFont="1" applyBorder="1" applyAlignment="1">
      <alignment vertical="center"/>
    </xf>
    <xf numFmtId="2" fontId="26" fillId="2" borderId="30" xfId="1" applyNumberFormat="1" applyFont="1" applyFill="1" applyBorder="1" applyAlignment="1">
      <alignment horizontal="right" vertical="center"/>
    </xf>
    <xf numFmtId="0" fontId="26" fillId="0" borderId="0" xfId="1" applyFont="1" applyAlignment="1">
      <alignment vertical="center"/>
    </xf>
    <xf numFmtId="0" fontId="27" fillId="0" borderId="48" xfId="1" applyFont="1" applyBorder="1" applyAlignment="1">
      <alignment horizontal="right" vertical="center"/>
    </xf>
    <xf numFmtId="0" fontId="27" fillId="0" borderId="24" xfId="1" applyFont="1" applyBorder="1" applyAlignment="1">
      <alignment horizontal="right" vertical="center"/>
    </xf>
    <xf numFmtId="0" fontId="27" fillId="0" borderId="0" xfId="1" applyFont="1" applyAlignment="1">
      <alignment horizontal="right" vertical="center"/>
    </xf>
    <xf numFmtId="0" fontId="26" fillId="0" borderId="32" xfId="1" applyFont="1" applyBorder="1" applyAlignment="1">
      <alignment horizontal="center" vertical="center"/>
    </xf>
    <xf numFmtId="0" fontId="26" fillId="0" borderId="33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 wrapText="1"/>
    </xf>
    <xf numFmtId="0" fontId="26" fillId="0" borderId="21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7" fillId="0" borderId="60" xfId="1" applyFont="1" applyBorder="1" applyAlignment="1">
      <alignment horizontal="left" vertical="center" wrapText="1"/>
    </xf>
    <xf numFmtId="0" fontId="26" fillId="0" borderId="10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8" xfId="1" applyFont="1" applyBorder="1" applyAlignment="1">
      <alignment horizontal="left" vertical="center"/>
    </xf>
    <xf numFmtId="0" fontId="27" fillId="0" borderId="17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6" fillId="0" borderId="32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41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6" fillId="0" borderId="9" xfId="1" applyFont="1" applyBorder="1" applyAlignment="1">
      <alignment horizontal="left" vertical="center"/>
    </xf>
    <xf numFmtId="0" fontId="27" fillId="0" borderId="10" xfId="1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/>
    </xf>
    <xf numFmtId="0" fontId="26" fillId="0" borderId="5" xfId="1" applyFont="1" applyBorder="1" applyAlignment="1">
      <alignment horizontal="left" vertical="center"/>
    </xf>
    <xf numFmtId="2" fontId="27" fillId="0" borderId="11" xfId="1" applyNumberFormat="1" applyFont="1" applyBorder="1" applyAlignment="1">
      <alignment horizontal="center" vertical="center"/>
    </xf>
    <xf numFmtId="2" fontId="27" fillId="0" borderId="34" xfId="1" applyNumberFormat="1" applyFont="1" applyBorder="1" applyAlignment="1">
      <alignment horizontal="center" vertical="center"/>
    </xf>
    <xf numFmtId="2" fontId="27" fillId="0" borderId="8" xfId="1" applyNumberFormat="1" applyFont="1" applyBorder="1" applyAlignment="1">
      <alignment horizontal="center" vertical="center"/>
    </xf>
    <xf numFmtId="0" fontId="26" fillId="0" borderId="66" xfId="1" applyFont="1" applyBorder="1" applyAlignment="1">
      <alignment horizontal="center" vertical="center" wrapText="1"/>
    </xf>
    <xf numFmtId="0" fontId="26" fillId="0" borderId="54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/>
    </xf>
    <xf numFmtId="0" fontId="26" fillId="0" borderId="4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7" fillId="0" borderId="1" xfId="1" applyFont="1" applyBorder="1" applyAlignment="1">
      <alignment horizontal="left" vertical="center"/>
    </xf>
    <xf numFmtId="0" fontId="27" fillId="0" borderId="2" xfId="1" applyFont="1" applyBorder="1" applyAlignment="1">
      <alignment horizontal="left" vertical="center"/>
    </xf>
    <xf numFmtId="0" fontId="27" fillId="0" borderId="4" xfId="1" applyFont="1" applyBorder="1" applyAlignment="1">
      <alignment horizontal="left" vertical="center"/>
    </xf>
    <xf numFmtId="0" fontId="27" fillId="0" borderId="36" xfId="1" applyFont="1" applyBorder="1" applyAlignment="1">
      <alignment horizontal="left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7" fillId="0" borderId="5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8" fillId="0" borderId="22" xfId="6" applyFont="1" applyFill="1" applyBorder="1" applyAlignment="1">
      <alignment horizontal="center" vertical="center" wrapText="1"/>
    </xf>
    <xf numFmtId="0" fontId="8" fillId="0" borderId="40" xfId="6" applyFont="1" applyFill="1" applyBorder="1" applyAlignment="1">
      <alignment horizontal="center" vertical="center" wrapText="1"/>
    </xf>
    <xf numFmtId="0" fontId="8" fillId="0" borderId="55" xfId="6" applyFont="1" applyFill="1" applyBorder="1" applyAlignment="1">
      <alignment horizontal="center" vertical="center" wrapText="1"/>
    </xf>
    <xf numFmtId="0" fontId="11" fillId="0" borderId="32" xfId="6" applyFont="1" applyFill="1" applyBorder="1" applyAlignment="1">
      <alignment horizontal="center" wrapText="1"/>
    </xf>
    <xf numFmtId="0" fontId="11" fillId="0" borderId="33" xfId="6" applyFont="1" applyFill="1" applyBorder="1" applyAlignment="1">
      <alignment horizontal="center" wrapText="1"/>
    </xf>
    <xf numFmtId="0" fontId="5" fillId="0" borderId="33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4" xfId="6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0" fontId="27" fillId="0" borderId="59" xfId="1" applyFont="1" applyBorder="1" applyAlignment="1">
      <alignment horizontal="left" vertical="center"/>
    </xf>
    <xf numFmtId="0" fontId="27" fillId="0" borderId="57" xfId="1" applyFont="1" applyBorder="1" applyAlignment="1">
      <alignment horizontal="left" vertical="center"/>
    </xf>
    <xf numFmtId="0" fontId="27" fillId="0" borderId="58" xfId="1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7" fillId="0" borderId="58" xfId="0" applyFont="1" applyBorder="1" applyAlignment="1">
      <alignment horizontal="left" vertical="center"/>
    </xf>
    <xf numFmtId="0" fontId="26" fillId="0" borderId="11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38" xfId="1" applyFont="1" applyBorder="1" applyAlignment="1">
      <alignment horizontal="left" vertical="center"/>
    </xf>
    <xf numFmtId="0" fontId="27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26" fillId="0" borderId="36" xfId="1" applyFont="1" applyBorder="1" applyAlignment="1">
      <alignment horizontal="left" vertical="center"/>
    </xf>
    <xf numFmtId="0" fontId="26" fillId="0" borderId="33" xfId="1" applyFont="1" applyBorder="1" applyAlignment="1">
      <alignment horizontal="left" vertical="center"/>
    </xf>
    <xf numFmtId="0" fontId="26" fillId="0" borderId="41" xfId="1" applyFont="1" applyBorder="1" applyAlignment="1">
      <alignment horizontal="left" vertical="center"/>
    </xf>
    <xf numFmtId="0" fontId="27" fillId="0" borderId="35" xfId="1" applyFont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7" fillId="0" borderId="42" xfId="1" applyFont="1" applyBorder="1" applyAlignment="1">
      <alignment horizontal="left" vertical="center"/>
    </xf>
    <xf numFmtId="0" fontId="27" fillId="0" borderId="53" xfId="1" applyFont="1" applyBorder="1" applyAlignment="1">
      <alignment horizontal="left" vertical="center"/>
    </xf>
    <xf numFmtId="0" fontId="27" fillId="0" borderId="49" xfId="1" applyFont="1" applyBorder="1" applyAlignment="1">
      <alignment horizontal="left" vertical="center"/>
    </xf>
    <xf numFmtId="0" fontId="26" fillId="0" borderId="18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0" fontId="26" fillId="0" borderId="52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6" fillId="0" borderId="15" xfId="1" applyFont="1" applyBorder="1" applyAlignment="1">
      <alignment vertical="center"/>
    </xf>
    <xf numFmtId="0" fontId="26" fillId="0" borderId="13" xfId="1" applyFont="1" applyBorder="1" applyAlignment="1">
      <alignment vertical="center"/>
    </xf>
    <xf numFmtId="0" fontId="26" fillId="0" borderId="56" xfId="1" applyFont="1" applyBorder="1" applyAlignment="1">
      <alignment horizontal="center" vertical="center"/>
    </xf>
    <xf numFmtId="0" fontId="26" fillId="0" borderId="57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top"/>
    </xf>
    <xf numFmtId="0" fontId="27" fillId="0" borderId="33" xfId="1" applyFont="1" applyBorder="1" applyAlignment="1">
      <alignment horizontal="center" vertical="top"/>
    </xf>
    <xf numFmtId="0" fontId="27" fillId="0" borderId="33" xfId="1" applyFont="1" applyBorder="1" applyAlignment="1">
      <alignment horizontal="left" vertical="center" wrapText="1"/>
    </xf>
    <xf numFmtId="0" fontId="27" fillId="0" borderId="21" xfId="1" applyFont="1" applyBorder="1" applyAlignment="1">
      <alignment horizontal="left" vertical="center" wrapText="1"/>
    </xf>
    <xf numFmtId="0" fontId="14" fillId="0" borderId="18" xfId="6" applyFont="1" applyFill="1" applyBorder="1" applyAlignment="1">
      <alignment horizontal="center" vertical="center" wrapText="1"/>
    </xf>
    <xf numFmtId="0" fontId="14" fillId="0" borderId="19" xfId="6" applyFont="1" applyFill="1" applyBorder="1" applyAlignment="1">
      <alignment horizontal="center" vertical="center" wrapText="1"/>
    </xf>
    <xf numFmtId="0" fontId="14" fillId="0" borderId="28" xfId="6" applyFont="1" applyFill="1" applyBorder="1" applyAlignment="1">
      <alignment horizontal="center" vertical="center" wrapText="1"/>
    </xf>
    <xf numFmtId="0" fontId="14" fillId="0" borderId="29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15" fillId="0" borderId="11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34" xfId="6" applyFont="1" applyFill="1" applyBorder="1" applyAlignment="1">
      <alignment horizontal="center" vertical="center" wrapText="1"/>
    </xf>
    <xf numFmtId="0" fontId="6" fillId="0" borderId="22" xfId="6" applyFont="1" applyFill="1" applyBorder="1" applyAlignment="1">
      <alignment horizontal="center" vertical="center" wrapText="1"/>
    </xf>
    <xf numFmtId="0" fontId="10" fillId="0" borderId="40" xfId="6" applyFill="1" applyBorder="1" applyAlignment="1">
      <alignment horizontal="center" vertical="center" wrapText="1"/>
    </xf>
    <xf numFmtId="0" fontId="10" fillId="0" borderId="38" xfId="6" applyFill="1" applyBorder="1" applyAlignment="1">
      <alignment horizontal="center" vertical="center" wrapText="1"/>
    </xf>
    <xf numFmtId="0" fontId="17" fillId="0" borderId="0" xfId="6" applyFont="1" applyBorder="1" applyAlignment="1">
      <alignment horizontal="left" wrapText="1"/>
    </xf>
    <xf numFmtId="0" fontId="15" fillId="0" borderId="36" xfId="6" applyFont="1" applyFill="1" applyBorder="1" applyAlignment="1">
      <alignment horizontal="center" vertical="center" wrapText="1"/>
    </xf>
    <xf numFmtId="0" fontId="10" fillId="0" borderId="22" xfId="6" applyFill="1" applyBorder="1" applyAlignment="1">
      <alignment horizontal="center" vertical="center" wrapText="1"/>
    </xf>
    <xf numFmtId="0" fontId="10" fillId="0" borderId="55" xfId="6" applyFill="1" applyBorder="1" applyAlignment="1">
      <alignment horizontal="center" vertical="center" wrapText="1"/>
    </xf>
    <xf numFmtId="0" fontId="16" fillId="0" borderId="0" xfId="6" applyFont="1" applyBorder="1" applyAlignment="1">
      <alignment horizontal="left" wrapText="1"/>
    </xf>
    <xf numFmtId="0" fontId="14" fillId="0" borderId="56" xfId="4" applyFont="1" applyFill="1" applyBorder="1" applyAlignment="1">
      <alignment horizontal="center" vertical="center"/>
    </xf>
    <xf numFmtId="0" fontId="14" fillId="0" borderId="57" xfId="4" applyFont="1" applyFill="1" applyBorder="1" applyAlignment="1">
      <alignment horizontal="center" vertical="center"/>
    </xf>
    <xf numFmtId="0" fontId="14" fillId="0" borderId="58" xfId="4" applyFont="1" applyFill="1" applyBorder="1" applyAlignment="1">
      <alignment horizontal="center" vertical="center"/>
    </xf>
    <xf numFmtId="0" fontId="14" fillId="0" borderId="6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hchaudhary11489\Downloads\Rims%20Q.4%20FY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 refreshError="1"/>
      <sheetData sheetId="1" refreshError="1"/>
      <sheetData sheetId="2">
        <row r="1">
          <cell r="I1" t="str">
            <v>QTR - 4</v>
          </cell>
        </row>
      </sheetData>
      <sheetData sheetId="3">
        <row r="1">
          <cell r="I1" t="str">
            <v>QTR - 4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view="pageBreakPreview" zoomScale="60" zoomScaleNormal="100" workbookViewId="0">
      <selection activeCell="A21" sqref="A21"/>
    </sheetView>
  </sheetViews>
  <sheetFormatPr defaultRowHeight="13.2"/>
  <cols>
    <col min="1" max="1" width="74.6640625" style="2" customWidth="1"/>
    <col min="2" max="256" width="9.109375" style="2"/>
    <col min="257" max="257" width="74.6640625" style="2" customWidth="1"/>
    <col min="258" max="512" width="9.109375" style="2"/>
    <col min="513" max="513" width="74.6640625" style="2" customWidth="1"/>
    <col min="514" max="768" width="9.109375" style="2"/>
    <col min="769" max="769" width="74.6640625" style="2" customWidth="1"/>
    <col min="770" max="1024" width="9.109375" style="2"/>
    <col min="1025" max="1025" width="74.6640625" style="2" customWidth="1"/>
    <col min="1026" max="1280" width="9.109375" style="2"/>
    <col min="1281" max="1281" width="74.6640625" style="2" customWidth="1"/>
    <col min="1282" max="1536" width="9.109375" style="2"/>
    <col min="1537" max="1537" width="74.6640625" style="2" customWidth="1"/>
    <col min="1538" max="1792" width="9.109375" style="2"/>
    <col min="1793" max="1793" width="74.6640625" style="2" customWidth="1"/>
    <col min="1794" max="2048" width="9.109375" style="2"/>
    <col min="2049" max="2049" width="74.6640625" style="2" customWidth="1"/>
    <col min="2050" max="2304" width="9.109375" style="2"/>
    <col min="2305" max="2305" width="74.6640625" style="2" customWidth="1"/>
    <col min="2306" max="2560" width="9.109375" style="2"/>
    <col min="2561" max="2561" width="74.6640625" style="2" customWidth="1"/>
    <col min="2562" max="2816" width="9.109375" style="2"/>
    <col min="2817" max="2817" width="74.6640625" style="2" customWidth="1"/>
    <col min="2818" max="3072" width="9.109375" style="2"/>
    <col min="3073" max="3073" width="74.6640625" style="2" customWidth="1"/>
    <col min="3074" max="3328" width="9.109375" style="2"/>
    <col min="3329" max="3329" width="74.6640625" style="2" customWidth="1"/>
    <col min="3330" max="3584" width="9.109375" style="2"/>
    <col min="3585" max="3585" width="74.6640625" style="2" customWidth="1"/>
    <col min="3586" max="3840" width="9.109375" style="2"/>
    <col min="3841" max="3841" width="74.6640625" style="2" customWidth="1"/>
    <col min="3842" max="4096" width="9.109375" style="2"/>
    <col min="4097" max="4097" width="74.6640625" style="2" customWidth="1"/>
    <col min="4098" max="4352" width="9.109375" style="2"/>
    <col min="4353" max="4353" width="74.6640625" style="2" customWidth="1"/>
    <col min="4354" max="4608" width="9.109375" style="2"/>
    <col min="4609" max="4609" width="74.6640625" style="2" customWidth="1"/>
    <col min="4610" max="4864" width="9.109375" style="2"/>
    <col min="4865" max="4865" width="74.6640625" style="2" customWidth="1"/>
    <col min="4866" max="5120" width="9.109375" style="2"/>
    <col min="5121" max="5121" width="74.6640625" style="2" customWidth="1"/>
    <col min="5122" max="5376" width="9.109375" style="2"/>
    <col min="5377" max="5377" width="74.6640625" style="2" customWidth="1"/>
    <col min="5378" max="5632" width="9.109375" style="2"/>
    <col min="5633" max="5633" width="74.6640625" style="2" customWidth="1"/>
    <col min="5634" max="5888" width="9.109375" style="2"/>
    <col min="5889" max="5889" width="74.6640625" style="2" customWidth="1"/>
    <col min="5890" max="6144" width="9.109375" style="2"/>
    <col min="6145" max="6145" width="74.6640625" style="2" customWidth="1"/>
    <col min="6146" max="6400" width="9.109375" style="2"/>
    <col min="6401" max="6401" width="74.6640625" style="2" customWidth="1"/>
    <col min="6402" max="6656" width="9.109375" style="2"/>
    <col min="6657" max="6657" width="74.6640625" style="2" customWidth="1"/>
    <col min="6658" max="6912" width="9.109375" style="2"/>
    <col min="6913" max="6913" width="74.6640625" style="2" customWidth="1"/>
    <col min="6914" max="7168" width="9.109375" style="2"/>
    <col min="7169" max="7169" width="74.6640625" style="2" customWidth="1"/>
    <col min="7170" max="7424" width="9.109375" style="2"/>
    <col min="7425" max="7425" width="74.6640625" style="2" customWidth="1"/>
    <col min="7426" max="7680" width="9.109375" style="2"/>
    <col min="7681" max="7681" width="74.6640625" style="2" customWidth="1"/>
    <col min="7682" max="7936" width="9.109375" style="2"/>
    <col min="7937" max="7937" width="74.6640625" style="2" customWidth="1"/>
    <col min="7938" max="8192" width="9.109375" style="2"/>
    <col min="8193" max="8193" width="74.6640625" style="2" customWidth="1"/>
    <col min="8194" max="8448" width="9.109375" style="2"/>
    <col min="8449" max="8449" width="74.6640625" style="2" customWidth="1"/>
    <col min="8450" max="8704" width="9.109375" style="2"/>
    <col min="8705" max="8705" width="74.6640625" style="2" customWidth="1"/>
    <col min="8706" max="8960" width="9.109375" style="2"/>
    <col min="8961" max="8961" width="74.6640625" style="2" customWidth="1"/>
    <col min="8962" max="9216" width="9.109375" style="2"/>
    <col min="9217" max="9217" width="74.6640625" style="2" customWidth="1"/>
    <col min="9218" max="9472" width="9.109375" style="2"/>
    <col min="9473" max="9473" width="74.6640625" style="2" customWidth="1"/>
    <col min="9474" max="9728" width="9.109375" style="2"/>
    <col min="9729" max="9729" width="74.6640625" style="2" customWidth="1"/>
    <col min="9730" max="9984" width="9.109375" style="2"/>
    <col min="9985" max="9985" width="74.6640625" style="2" customWidth="1"/>
    <col min="9986" max="10240" width="9.109375" style="2"/>
    <col min="10241" max="10241" width="74.6640625" style="2" customWidth="1"/>
    <col min="10242" max="10496" width="9.109375" style="2"/>
    <col min="10497" max="10497" width="74.6640625" style="2" customWidth="1"/>
    <col min="10498" max="10752" width="9.109375" style="2"/>
    <col min="10753" max="10753" width="74.6640625" style="2" customWidth="1"/>
    <col min="10754" max="11008" width="9.109375" style="2"/>
    <col min="11009" max="11009" width="74.6640625" style="2" customWidth="1"/>
    <col min="11010" max="11264" width="9.109375" style="2"/>
    <col min="11265" max="11265" width="74.6640625" style="2" customWidth="1"/>
    <col min="11266" max="11520" width="9.109375" style="2"/>
    <col min="11521" max="11521" width="74.6640625" style="2" customWidth="1"/>
    <col min="11522" max="11776" width="9.109375" style="2"/>
    <col min="11777" max="11777" width="74.6640625" style="2" customWidth="1"/>
    <col min="11778" max="12032" width="9.109375" style="2"/>
    <col min="12033" max="12033" width="74.6640625" style="2" customWidth="1"/>
    <col min="12034" max="12288" width="9.109375" style="2"/>
    <col min="12289" max="12289" width="74.6640625" style="2" customWidth="1"/>
    <col min="12290" max="12544" width="9.109375" style="2"/>
    <col min="12545" max="12545" width="74.6640625" style="2" customWidth="1"/>
    <col min="12546" max="12800" width="9.109375" style="2"/>
    <col min="12801" max="12801" width="74.6640625" style="2" customWidth="1"/>
    <col min="12802" max="13056" width="9.109375" style="2"/>
    <col min="13057" max="13057" width="74.6640625" style="2" customWidth="1"/>
    <col min="13058" max="13312" width="9.109375" style="2"/>
    <col min="13313" max="13313" width="74.6640625" style="2" customWidth="1"/>
    <col min="13314" max="13568" width="9.109375" style="2"/>
    <col min="13569" max="13569" width="74.6640625" style="2" customWidth="1"/>
    <col min="13570" max="13824" width="9.109375" style="2"/>
    <col min="13825" max="13825" width="74.6640625" style="2" customWidth="1"/>
    <col min="13826" max="14080" width="9.109375" style="2"/>
    <col min="14081" max="14081" width="74.6640625" style="2" customWidth="1"/>
    <col min="14082" max="14336" width="9.109375" style="2"/>
    <col min="14337" max="14337" width="74.6640625" style="2" customWidth="1"/>
    <col min="14338" max="14592" width="9.109375" style="2"/>
    <col min="14593" max="14593" width="74.6640625" style="2" customWidth="1"/>
    <col min="14594" max="14848" width="9.109375" style="2"/>
    <col min="14849" max="14849" width="74.6640625" style="2" customWidth="1"/>
    <col min="14850" max="15104" width="9.109375" style="2"/>
    <col min="15105" max="15105" width="74.6640625" style="2" customWidth="1"/>
    <col min="15106" max="15360" width="9.109375" style="2"/>
    <col min="15361" max="15361" width="74.6640625" style="2" customWidth="1"/>
    <col min="15362" max="15616" width="9.109375" style="2"/>
    <col min="15617" max="15617" width="74.6640625" style="2" customWidth="1"/>
    <col min="15618" max="15872" width="9.109375" style="2"/>
    <col min="15873" max="15873" width="74.6640625" style="2" customWidth="1"/>
    <col min="15874" max="16128" width="9.109375" style="2"/>
    <col min="16129" max="16129" width="74.6640625" style="2" customWidth="1"/>
    <col min="16130" max="16384" width="9.109375" style="2"/>
  </cols>
  <sheetData>
    <row r="1" spans="1:1" ht="101.4" thickBot="1">
      <c r="A1" s="1" t="s">
        <v>222</v>
      </c>
    </row>
    <row r="2" spans="1:1" ht="26.4" thickBot="1">
      <c r="A2" s="3" t="s">
        <v>102</v>
      </c>
    </row>
    <row r="3" spans="1:1" ht="52.2" thickBot="1">
      <c r="A3" s="3" t="s">
        <v>103</v>
      </c>
    </row>
    <row r="4" spans="1:1" ht="26.4" thickBot="1">
      <c r="A4" s="3" t="s">
        <v>223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8"/>
  <sheetViews>
    <sheetView view="pageBreakPreview" zoomScale="60" workbookViewId="0">
      <selection activeCell="I24" sqref="I24"/>
    </sheetView>
  </sheetViews>
  <sheetFormatPr defaultRowHeight="13.2"/>
  <cols>
    <col min="1" max="1" width="5.109375" style="2" bestFit="1" customWidth="1"/>
    <col min="2" max="2" width="72" style="2" customWidth="1"/>
    <col min="3" max="3" width="15.5546875" style="2" customWidth="1"/>
    <col min="4" max="256" width="9.109375" style="2"/>
    <col min="257" max="257" width="5.109375" style="2" bestFit="1" customWidth="1"/>
    <col min="258" max="258" width="72" style="2" customWidth="1"/>
    <col min="259" max="259" width="15.5546875" style="2" customWidth="1"/>
    <col min="260" max="512" width="9.109375" style="2"/>
    <col min="513" max="513" width="5.109375" style="2" bestFit="1" customWidth="1"/>
    <col min="514" max="514" width="72" style="2" customWidth="1"/>
    <col min="515" max="515" width="15.5546875" style="2" customWidth="1"/>
    <col min="516" max="768" width="9.109375" style="2"/>
    <col min="769" max="769" width="5.109375" style="2" bestFit="1" customWidth="1"/>
    <col min="770" max="770" width="72" style="2" customWidth="1"/>
    <col min="771" max="771" width="15.5546875" style="2" customWidth="1"/>
    <col min="772" max="1024" width="9.109375" style="2"/>
    <col min="1025" max="1025" width="5.109375" style="2" bestFit="1" customWidth="1"/>
    <col min="1026" max="1026" width="72" style="2" customWidth="1"/>
    <col min="1027" max="1027" width="15.5546875" style="2" customWidth="1"/>
    <col min="1028" max="1280" width="9.109375" style="2"/>
    <col min="1281" max="1281" width="5.109375" style="2" bestFit="1" customWidth="1"/>
    <col min="1282" max="1282" width="72" style="2" customWidth="1"/>
    <col min="1283" max="1283" width="15.5546875" style="2" customWidth="1"/>
    <col min="1284" max="1536" width="9.109375" style="2"/>
    <col min="1537" max="1537" width="5.109375" style="2" bestFit="1" customWidth="1"/>
    <col min="1538" max="1538" width="72" style="2" customWidth="1"/>
    <col min="1539" max="1539" width="15.5546875" style="2" customWidth="1"/>
    <col min="1540" max="1792" width="9.109375" style="2"/>
    <col min="1793" max="1793" width="5.109375" style="2" bestFit="1" customWidth="1"/>
    <col min="1794" max="1794" width="72" style="2" customWidth="1"/>
    <col min="1795" max="1795" width="15.5546875" style="2" customWidth="1"/>
    <col min="1796" max="2048" width="9.109375" style="2"/>
    <col min="2049" max="2049" width="5.109375" style="2" bestFit="1" customWidth="1"/>
    <col min="2050" max="2050" width="72" style="2" customWidth="1"/>
    <col min="2051" max="2051" width="15.5546875" style="2" customWidth="1"/>
    <col min="2052" max="2304" width="9.109375" style="2"/>
    <col min="2305" max="2305" width="5.109375" style="2" bestFit="1" customWidth="1"/>
    <col min="2306" max="2306" width="72" style="2" customWidth="1"/>
    <col min="2307" max="2307" width="15.5546875" style="2" customWidth="1"/>
    <col min="2308" max="2560" width="9.109375" style="2"/>
    <col min="2561" max="2561" width="5.109375" style="2" bestFit="1" customWidth="1"/>
    <col min="2562" max="2562" width="72" style="2" customWidth="1"/>
    <col min="2563" max="2563" width="15.5546875" style="2" customWidth="1"/>
    <col min="2564" max="2816" width="9.109375" style="2"/>
    <col min="2817" max="2817" width="5.109375" style="2" bestFit="1" customWidth="1"/>
    <col min="2818" max="2818" width="72" style="2" customWidth="1"/>
    <col min="2819" max="2819" width="15.5546875" style="2" customWidth="1"/>
    <col min="2820" max="3072" width="9.109375" style="2"/>
    <col min="3073" max="3073" width="5.109375" style="2" bestFit="1" customWidth="1"/>
    <col min="3074" max="3074" width="72" style="2" customWidth="1"/>
    <col min="3075" max="3075" width="15.5546875" style="2" customWidth="1"/>
    <col min="3076" max="3328" width="9.109375" style="2"/>
    <col min="3329" max="3329" width="5.109375" style="2" bestFit="1" customWidth="1"/>
    <col min="3330" max="3330" width="72" style="2" customWidth="1"/>
    <col min="3331" max="3331" width="15.5546875" style="2" customWidth="1"/>
    <col min="3332" max="3584" width="9.109375" style="2"/>
    <col min="3585" max="3585" width="5.109375" style="2" bestFit="1" customWidth="1"/>
    <col min="3586" max="3586" width="72" style="2" customWidth="1"/>
    <col min="3587" max="3587" width="15.5546875" style="2" customWidth="1"/>
    <col min="3588" max="3840" width="9.109375" style="2"/>
    <col min="3841" max="3841" width="5.109375" style="2" bestFit="1" customWidth="1"/>
    <col min="3842" max="3842" width="72" style="2" customWidth="1"/>
    <col min="3843" max="3843" width="15.5546875" style="2" customWidth="1"/>
    <col min="3844" max="4096" width="9.109375" style="2"/>
    <col min="4097" max="4097" width="5.109375" style="2" bestFit="1" customWidth="1"/>
    <col min="4098" max="4098" width="72" style="2" customWidth="1"/>
    <col min="4099" max="4099" width="15.5546875" style="2" customWidth="1"/>
    <col min="4100" max="4352" width="9.109375" style="2"/>
    <col min="4353" max="4353" width="5.109375" style="2" bestFit="1" customWidth="1"/>
    <col min="4354" max="4354" width="72" style="2" customWidth="1"/>
    <col min="4355" max="4355" width="15.5546875" style="2" customWidth="1"/>
    <col min="4356" max="4608" width="9.109375" style="2"/>
    <col min="4609" max="4609" width="5.109375" style="2" bestFit="1" customWidth="1"/>
    <col min="4610" max="4610" width="72" style="2" customWidth="1"/>
    <col min="4611" max="4611" width="15.5546875" style="2" customWidth="1"/>
    <col min="4612" max="4864" width="9.109375" style="2"/>
    <col min="4865" max="4865" width="5.109375" style="2" bestFit="1" customWidth="1"/>
    <col min="4866" max="4866" width="72" style="2" customWidth="1"/>
    <col min="4867" max="4867" width="15.5546875" style="2" customWidth="1"/>
    <col min="4868" max="5120" width="9.109375" style="2"/>
    <col min="5121" max="5121" width="5.109375" style="2" bestFit="1" customWidth="1"/>
    <col min="5122" max="5122" width="72" style="2" customWidth="1"/>
    <col min="5123" max="5123" width="15.5546875" style="2" customWidth="1"/>
    <col min="5124" max="5376" width="9.109375" style="2"/>
    <col min="5377" max="5377" width="5.109375" style="2" bestFit="1" customWidth="1"/>
    <col min="5378" max="5378" width="72" style="2" customWidth="1"/>
    <col min="5379" max="5379" width="15.5546875" style="2" customWidth="1"/>
    <col min="5380" max="5632" width="9.109375" style="2"/>
    <col min="5633" max="5633" width="5.109375" style="2" bestFit="1" customWidth="1"/>
    <col min="5634" max="5634" width="72" style="2" customWidth="1"/>
    <col min="5635" max="5635" width="15.5546875" style="2" customWidth="1"/>
    <col min="5636" max="5888" width="9.109375" style="2"/>
    <col min="5889" max="5889" width="5.109375" style="2" bestFit="1" customWidth="1"/>
    <col min="5890" max="5890" width="72" style="2" customWidth="1"/>
    <col min="5891" max="5891" width="15.5546875" style="2" customWidth="1"/>
    <col min="5892" max="6144" width="9.109375" style="2"/>
    <col min="6145" max="6145" width="5.109375" style="2" bestFit="1" customWidth="1"/>
    <col min="6146" max="6146" width="72" style="2" customWidth="1"/>
    <col min="6147" max="6147" width="15.5546875" style="2" customWidth="1"/>
    <col min="6148" max="6400" width="9.109375" style="2"/>
    <col min="6401" max="6401" width="5.109375" style="2" bestFit="1" customWidth="1"/>
    <col min="6402" max="6402" width="72" style="2" customWidth="1"/>
    <col min="6403" max="6403" width="15.5546875" style="2" customWidth="1"/>
    <col min="6404" max="6656" width="9.109375" style="2"/>
    <col min="6657" max="6657" width="5.109375" style="2" bestFit="1" customWidth="1"/>
    <col min="6658" max="6658" width="72" style="2" customWidth="1"/>
    <col min="6659" max="6659" width="15.5546875" style="2" customWidth="1"/>
    <col min="6660" max="6912" width="9.109375" style="2"/>
    <col min="6913" max="6913" width="5.109375" style="2" bestFit="1" customWidth="1"/>
    <col min="6914" max="6914" width="72" style="2" customWidth="1"/>
    <col min="6915" max="6915" width="15.5546875" style="2" customWidth="1"/>
    <col min="6916" max="7168" width="9.109375" style="2"/>
    <col min="7169" max="7169" width="5.109375" style="2" bestFit="1" customWidth="1"/>
    <col min="7170" max="7170" width="72" style="2" customWidth="1"/>
    <col min="7171" max="7171" width="15.5546875" style="2" customWidth="1"/>
    <col min="7172" max="7424" width="9.109375" style="2"/>
    <col min="7425" max="7425" width="5.109375" style="2" bestFit="1" customWidth="1"/>
    <col min="7426" max="7426" width="72" style="2" customWidth="1"/>
    <col min="7427" max="7427" width="15.5546875" style="2" customWidth="1"/>
    <col min="7428" max="7680" width="9.109375" style="2"/>
    <col min="7681" max="7681" width="5.109375" style="2" bestFit="1" customWidth="1"/>
    <col min="7682" max="7682" width="72" style="2" customWidth="1"/>
    <col min="7683" max="7683" width="15.5546875" style="2" customWidth="1"/>
    <col min="7684" max="7936" width="9.109375" style="2"/>
    <col min="7937" max="7937" width="5.109375" style="2" bestFit="1" customWidth="1"/>
    <col min="7938" max="7938" width="72" style="2" customWidth="1"/>
    <col min="7939" max="7939" width="15.5546875" style="2" customWidth="1"/>
    <col min="7940" max="8192" width="9.109375" style="2"/>
    <col min="8193" max="8193" width="5.109375" style="2" bestFit="1" customWidth="1"/>
    <col min="8194" max="8194" width="72" style="2" customWidth="1"/>
    <col min="8195" max="8195" width="15.5546875" style="2" customWidth="1"/>
    <col min="8196" max="8448" width="9.109375" style="2"/>
    <col min="8449" max="8449" width="5.109375" style="2" bestFit="1" customWidth="1"/>
    <col min="8450" max="8450" width="72" style="2" customWidth="1"/>
    <col min="8451" max="8451" width="15.5546875" style="2" customWidth="1"/>
    <col min="8452" max="8704" width="9.109375" style="2"/>
    <col min="8705" max="8705" width="5.109375" style="2" bestFit="1" customWidth="1"/>
    <col min="8706" max="8706" width="72" style="2" customWidth="1"/>
    <col min="8707" max="8707" width="15.5546875" style="2" customWidth="1"/>
    <col min="8708" max="8960" width="9.109375" style="2"/>
    <col min="8961" max="8961" width="5.109375" style="2" bestFit="1" customWidth="1"/>
    <col min="8962" max="8962" width="72" style="2" customWidth="1"/>
    <col min="8963" max="8963" width="15.5546875" style="2" customWidth="1"/>
    <col min="8964" max="9216" width="9.109375" style="2"/>
    <col min="9217" max="9217" width="5.109375" style="2" bestFit="1" customWidth="1"/>
    <col min="9218" max="9218" width="72" style="2" customWidth="1"/>
    <col min="9219" max="9219" width="15.5546875" style="2" customWidth="1"/>
    <col min="9220" max="9472" width="9.109375" style="2"/>
    <col min="9473" max="9473" width="5.109375" style="2" bestFit="1" customWidth="1"/>
    <col min="9474" max="9474" width="72" style="2" customWidth="1"/>
    <col min="9475" max="9475" width="15.5546875" style="2" customWidth="1"/>
    <col min="9476" max="9728" width="9.109375" style="2"/>
    <col min="9729" max="9729" width="5.109375" style="2" bestFit="1" customWidth="1"/>
    <col min="9730" max="9730" width="72" style="2" customWidth="1"/>
    <col min="9731" max="9731" width="15.5546875" style="2" customWidth="1"/>
    <col min="9732" max="9984" width="9.109375" style="2"/>
    <col min="9985" max="9985" width="5.109375" style="2" bestFit="1" customWidth="1"/>
    <col min="9986" max="9986" width="72" style="2" customWidth="1"/>
    <col min="9987" max="9987" width="15.5546875" style="2" customWidth="1"/>
    <col min="9988" max="10240" width="9.109375" style="2"/>
    <col min="10241" max="10241" width="5.109375" style="2" bestFit="1" customWidth="1"/>
    <col min="10242" max="10242" width="72" style="2" customWidth="1"/>
    <col min="10243" max="10243" width="15.5546875" style="2" customWidth="1"/>
    <col min="10244" max="10496" width="9.109375" style="2"/>
    <col min="10497" max="10497" width="5.109375" style="2" bestFit="1" customWidth="1"/>
    <col min="10498" max="10498" width="72" style="2" customWidth="1"/>
    <col min="10499" max="10499" width="15.5546875" style="2" customWidth="1"/>
    <col min="10500" max="10752" width="9.109375" style="2"/>
    <col min="10753" max="10753" width="5.109375" style="2" bestFit="1" customWidth="1"/>
    <col min="10754" max="10754" width="72" style="2" customWidth="1"/>
    <col min="10755" max="10755" width="15.5546875" style="2" customWidth="1"/>
    <col min="10756" max="11008" width="9.109375" style="2"/>
    <col min="11009" max="11009" width="5.109375" style="2" bestFit="1" customWidth="1"/>
    <col min="11010" max="11010" width="72" style="2" customWidth="1"/>
    <col min="11011" max="11011" width="15.5546875" style="2" customWidth="1"/>
    <col min="11012" max="11264" width="9.109375" style="2"/>
    <col min="11265" max="11265" width="5.109375" style="2" bestFit="1" customWidth="1"/>
    <col min="11266" max="11266" width="72" style="2" customWidth="1"/>
    <col min="11267" max="11267" width="15.5546875" style="2" customWidth="1"/>
    <col min="11268" max="11520" width="9.109375" style="2"/>
    <col min="11521" max="11521" width="5.109375" style="2" bestFit="1" customWidth="1"/>
    <col min="11522" max="11522" width="72" style="2" customWidth="1"/>
    <col min="11523" max="11523" width="15.5546875" style="2" customWidth="1"/>
    <col min="11524" max="11776" width="9.109375" style="2"/>
    <col min="11777" max="11777" width="5.109375" style="2" bestFit="1" customWidth="1"/>
    <col min="11778" max="11778" width="72" style="2" customWidth="1"/>
    <col min="11779" max="11779" width="15.5546875" style="2" customWidth="1"/>
    <col min="11780" max="12032" width="9.109375" style="2"/>
    <col min="12033" max="12033" width="5.109375" style="2" bestFit="1" customWidth="1"/>
    <col min="12034" max="12034" width="72" style="2" customWidth="1"/>
    <col min="12035" max="12035" width="15.5546875" style="2" customWidth="1"/>
    <col min="12036" max="12288" width="9.109375" style="2"/>
    <col min="12289" max="12289" width="5.109375" style="2" bestFit="1" customWidth="1"/>
    <col min="12290" max="12290" width="72" style="2" customWidth="1"/>
    <col min="12291" max="12291" width="15.5546875" style="2" customWidth="1"/>
    <col min="12292" max="12544" width="9.109375" style="2"/>
    <col min="12545" max="12545" width="5.109375" style="2" bestFit="1" customWidth="1"/>
    <col min="12546" max="12546" width="72" style="2" customWidth="1"/>
    <col min="12547" max="12547" width="15.5546875" style="2" customWidth="1"/>
    <col min="12548" max="12800" width="9.109375" style="2"/>
    <col min="12801" max="12801" width="5.109375" style="2" bestFit="1" customWidth="1"/>
    <col min="12802" max="12802" width="72" style="2" customWidth="1"/>
    <col min="12803" max="12803" width="15.5546875" style="2" customWidth="1"/>
    <col min="12804" max="13056" width="9.109375" style="2"/>
    <col min="13057" max="13057" width="5.109375" style="2" bestFit="1" customWidth="1"/>
    <col min="13058" max="13058" width="72" style="2" customWidth="1"/>
    <col min="13059" max="13059" width="15.5546875" style="2" customWidth="1"/>
    <col min="13060" max="13312" width="9.109375" style="2"/>
    <col min="13313" max="13313" width="5.109375" style="2" bestFit="1" customWidth="1"/>
    <col min="13314" max="13314" width="72" style="2" customWidth="1"/>
    <col min="13315" max="13315" width="15.5546875" style="2" customWidth="1"/>
    <col min="13316" max="13568" width="9.109375" style="2"/>
    <col min="13569" max="13569" width="5.109375" style="2" bestFit="1" customWidth="1"/>
    <col min="13570" max="13570" width="72" style="2" customWidth="1"/>
    <col min="13571" max="13571" width="15.5546875" style="2" customWidth="1"/>
    <col min="13572" max="13824" width="9.109375" style="2"/>
    <col min="13825" max="13825" width="5.109375" style="2" bestFit="1" customWidth="1"/>
    <col min="13826" max="13826" width="72" style="2" customWidth="1"/>
    <col min="13827" max="13827" width="15.5546875" style="2" customWidth="1"/>
    <col min="13828" max="14080" width="9.109375" style="2"/>
    <col min="14081" max="14081" width="5.109375" style="2" bestFit="1" customWidth="1"/>
    <col min="14082" max="14082" width="72" style="2" customWidth="1"/>
    <col min="14083" max="14083" width="15.5546875" style="2" customWidth="1"/>
    <col min="14084" max="14336" width="9.109375" style="2"/>
    <col min="14337" max="14337" width="5.109375" style="2" bestFit="1" customWidth="1"/>
    <col min="14338" max="14338" width="72" style="2" customWidth="1"/>
    <col min="14339" max="14339" width="15.5546875" style="2" customWidth="1"/>
    <col min="14340" max="14592" width="9.109375" style="2"/>
    <col min="14593" max="14593" width="5.109375" style="2" bestFit="1" customWidth="1"/>
    <col min="14594" max="14594" width="72" style="2" customWidth="1"/>
    <col min="14595" max="14595" width="15.5546875" style="2" customWidth="1"/>
    <col min="14596" max="14848" width="9.109375" style="2"/>
    <col min="14849" max="14849" width="5.109375" style="2" bestFit="1" customWidth="1"/>
    <col min="14850" max="14850" width="72" style="2" customWidth="1"/>
    <col min="14851" max="14851" width="15.5546875" style="2" customWidth="1"/>
    <col min="14852" max="15104" width="9.109375" style="2"/>
    <col min="15105" max="15105" width="5.109375" style="2" bestFit="1" customWidth="1"/>
    <col min="15106" max="15106" width="72" style="2" customWidth="1"/>
    <col min="15107" max="15107" width="15.5546875" style="2" customWidth="1"/>
    <col min="15108" max="15360" width="9.109375" style="2"/>
    <col min="15361" max="15361" width="5.109375" style="2" bestFit="1" customWidth="1"/>
    <col min="15362" max="15362" width="72" style="2" customWidth="1"/>
    <col min="15363" max="15363" width="15.5546875" style="2" customWidth="1"/>
    <col min="15364" max="15616" width="9.109375" style="2"/>
    <col min="15617" max="15617" width="5.109375" style="2" bestFit="1" customWidth="1"/>
    <col min="15618" max="15618" width="72" style="2" customWidth="1"/>
    <col min="15619" max="15619" width="15.5546875" style="2" customWidth="1"/>
    <col min="15620" max="15872" width="9.109375" style="2"/>
    <col min="15873" max="15873" width="5.109375" style="2" bestFit="1" customWidth="1"/>
    <col min="15874" max="15874" width="72" style="2" customWidth="1"/>
    <col min="15875" max="15875" width="15.5546875" style="2" customWidth="1"/>
    <col min="15876" max="16128" width="9.109375" style="2"/>
    <col min="16129" max="16129" width="5.109375" style="2" bestFit="1" customWidth="1"/>
    <col min="16130" max="16130" width="72" style="2" customWidth="1"/>
    <col min="16131" max="16131" width="15.5546875" style="2" customWidth="1"/>
    <col min="16132" max="16384" width="9.109375" style="2"/>
  </cols>
  <sheetData>
    <row r="1" spans="1:3" ht="51.6">
      <c r="A1" s="28"/>
      <c r="B1" s="29" t="s">
        <v>11</v>
      </c>
      <c r="C1" s="30" t="s">
        <v>0</v>
      </c>
    </row>
    <row r="2" spans="1:3" ht="25.8">
      <c r="A2" s="31" t="s">
        <v>1</v>
      </c>
      <c r="B2" s="4" t="s">
        <v>2</v>
      </c>
      <c r="C2" s="32"/>
    </row>
    <row r="3" spans="1:3" ht="25.8">
      <c r="A3" s="31"/>
      <c r="B3" s="5" t="s">
        <v>3</v>
      </c>
      <c r="C3" s="32">
        <v>1</v>
      </c>
    </row>
    <row r="4" spans="1:3" ht="25.8">
      <c r="A4" s="31"/>
      <c r="B4" s="5" t="s">
        <v>4</v>
      </c>
      <c r="C4" s="32">
        <v>2</v>
      </c>
    </row>
    <row r="5" spans="1:3" ht="25.8">
      <c r="A5" s="31"/>
      <c r="B5" s="5" t="s">
        <v>5</v>
      </c>
      <c r="C5" s="32">
        <v>3</v>
      </c>
    </row>
    <row r="6" spans="1:3" ht="25.8">
      <c r="A6" s="31"/>
      <c r="B6" s="5"/>
      <c r="C6" s="32"/>
    </row>
    <row r="7" spans="1:3" ht="25.8">
      <c r="A7" s="31" t="s">
        <v>18</v>
      </c>
      <c r="B7" s="4" t="s">
        <v>104</v>
      </c>
      <c r="C7" s="32">
        <v>4</v>
      </c>
    </row>
    <row r="8" spans="1:3" ht="25.8">
      <c r="A8" s="31"/>
      <c r="B8" s="5"/>
      <c r="C8" s="32"/>
    </row>
    <row r="9" spans="1:3" ht="25.8">
      <c r="A9" s="31" t="s">
        <v>6</v>
      </c>
      <c r="B9" s="4" t="s">
        <v>7</v>
      </c>
      <c r="C9" s="32"/>
    </row>
    <row r="10" spans="1:3" ht="25.8">
      <c r="A10" s="31"/>
      <c r="B10" s="5" t="s">
        <v>8</v>
      </c>
      <c r="C10" s="32">
        <v>5</v>
      </c>
    </row>
    <row r="11" spans="1:3" ht="25.8">
      <c r="A11" s="31"/>
      <c r="B11" s="5" t="s">
        <v>9</v>
      </c>
      <c r="C11" s="32">
        <v>6</v>
      </c>
    </row>
    <row r="12" spans="1:3" ht="44.4">
      <c r="A12" s="31"/>
      <c r="B12" s="6" t="s">
        <v>10</v>
      </c>
      <c r="C12" s="32">
        <v>7</v>
      </c>
    </row>
    <row r="13" spans="1:3" ht="25.8">
      <c r="A13" s="31"/>
      <c r="B13" s="5"/>
      <c r="C13" s="32"/>
    </row>
    <row r="14" spans="1:3" ht="25.8">
      <c r="A14" s="31" t="s">
        <v>99</v>
      </c>
      <c r="B14" s="4" t="s">
        <v>98</v>
      </c>
      <c r="C14" s="32">
        <v>8</v>
      </c>
    </row>
    <row r="15" spans="1:3" ht="25.8">
      <c r="A15" s="31"/>
      <c r="B15" s="5"/>
      <c r="C15" s="32"/>
    </row>
    <row r="16" spans="1:3" ht="25.8">
      <c r="A16" s="31" t="s">
        <v>105</v>
      </c>
      <c r="B16" s="4" t="s">
        <v>106</v>
      </c>
      <c r="C16" s="32"/>
    </row>
    <row r="17" spans="1:3" ht="44.4">
      <c r="A17" s="31"/>
      <c r="B17" s="6" t="s">
        <v>107</v>
      </c>
      <c r="C17" s="32">
        <v>9</v>
      </c>
    </row>
    <row r="18" spans="1:3" ht="25.8">
      <c r="A18" s="31"/>
      <c r="B18" s="5" t="s">
        <v>108</v>
      </c>
      <c r="C18" s="32">
        <v>10</v>
      </c>
    </row>
  </sheetData>
  <printOptions horizontalCentered="1" verticalCentered="1"/>
  <pageMargins left="0.3" right="0.3" top="0.5" bottom="0.5" header="0.5" footer="0.5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0"/>
  <sheetViews>
    <sheetView view="pageBreakPreview" zoomScale="70" zoomScaleNormal="70" zoomScaleSheetLayoutView="70" workbookViewId="0">
      <pane ySplit="4" topLeftCell="A80" activePane="bottomLeft" state="frozen"/>
      <selection pane="bottomLeft" activeCell="R51" sqref="R51"/>
    </sheetView>
  </sheetViews>
  <sheetFormatPr defaultRowHeight="24" customHeight="1"/>
  <cols>
    <col min="1" max="1" width="6.33203125" style="88" customWidth="1"/>
    <col min="2" max="2" width="6.109375" style="157" customWidth="1"/>
    <col min="3" max="3" width="51" style="88" customWidth="1"/>
    <col min="4" max="5" width="17" style="88" customWidth="1"/>
    <col min="6" max="6" width="18.109375" style="88" bestFit="1" customWidth="1"/>
    <col min="7" max="7" width="13.109375" style="88" bestFit="1" customWidth="1"/>
    <col min="8" max="8" width="15.6640625" style="88" bestFit="1" customWidth="1"/>
    <col min="9" max="9" width="13.5546875" style="88" bestFit="1" customWidth="1"/>
    <col min="10" max="10" width="16.33203125" style="88" bestFit="1" customWidth="1"/>
    <col min="11" max="11" width="9.33203125" style="88" bestFit="1" customWidth="1"/>
    <col min="12" max="250" width="8.88671875" style="88"/>
    <col min="251" max="251" width="6.33203125" style="88" customWidth="1"/>
    <col min="252" max="252" width="3.6640625" style="88" customWidth="1"/>
    <col min="253" max="253" width="51" style="88" customWidth="1"/>
    <col min="254" max="254" width="15.44140625" style="88" customWidth="1"/>
    <col min="255" max="255" width="13" style="88" bestFit="1" customWidth="1"/>
    <col min="256" max="256" width="15.5546875" style="88" bestFit="1" customWidth="1"/>
    <col min="257" max="257" width="13" style="88" bestFit="1" customWidth="1"/>
    <col min="258" max="258" width="15.5546875" style="88" bestFit="1" customWidth="1"/>
    <col min="259" max="259" width="13.44140625" style="88" bestFit="1" customWidth="1"/>
    <col min="260" max="260" width="16.109375" style="88" bestFit="1" customWidth="1"/>
    <col min="261" max="506" width="8.88671875" style="88"/>
    <col min="507" max="507" width="6.33203125" style="88" customWidth="1"/>
    <col min="508" max="508" width="3.6640625" style="88" customWidth="1"/>
    <col min="509" max="509" width="51" style="88" customWidth="1"/>
    <col min="510" max="510" width="15.44140625" style="88" customWidth="1"/>
    <col min="511" max="511" width="13" style="88" bestFit="1" customWidth="1"/>
    <col min="512" max="512" width="15.5546875" style="88" bestFit="1" customWidth="1"/>
    <col min="513" max="513" width="13" style="88" bestFit="1" customWidth="1"/>
    <col min="514" max="514" width="15.5546875" style="88" bestFit="1" customWidth="1"/>
    <col min="515" max="515" width="13.44140625" style="88" bestFit="1" customWidth="1"/>
    <col min="516" max="516" width="16.109375" style="88" bestFit="1" customWidth="1"/>
    <col min="517" max="762" width="8.88671875" style="88"/>
    <col min="763" max="763" width="6.33203125" style="88" customWidth="1"/>
    <col min="764" max="764" width="3.6640625" style="88" customWidth="1"/>
    <col min="765" max="765" width="51" style="88" customWidth="1"/>
    <col min="766" max="766" width="15.44140625" style="88" customWidth="1"/>
    <col min="767" max="767" width="13" style="88" bestFit="1" customWidth="1"/>
    <col min="768" max="768" width="15.5546875" style="88" bestFit="1" customWidth="1"/>
    <col min="769" max="769" width="13" style="88" bestFit="1" customWidth="1"/>
    <col min="770" max="770" width="15.5546875" style="88" bestFit="1" customWidth="1"/>
    <col min="771" max="771" width="13.44140625" style="88" bestFit="1" customWidth="1"/>
    <col min="772" max="772" width="16.109375" style="88" bestFit="1" customWidth="1"/>
    <col min="773" max="1018" width="8.88671875" style="88"/>
    <col min="1019" max="1019" width="6.33203125" style="88" customWidth="1"/>
    <col min="1020" max="1020" width="3.6640625" style="88" customWidth="1"/>
    <col min="1021" max="1021" width="51" style="88" customWidth="1"/>
    <col min="1022" max="1022" width="15.44140625" style="88" customWidth="1"/>
    <col min="1023" max="1023" width="13" style="88" bestFit="1" customWidth="1"/>
    <col min="1024" max="1024" width="15.5546875" style="88" bestFit="1" customWidth="1"/>
    <col min="1025" max="1025" width="13" style="88" bestFit="1" customWidth="1"/>
    <col min="1026" max="1026" width="15.5546875" style="88" bestFit="1" customWidth="1"/>
    <col min="1027" max="1027" width="13.44140625" style="88" bestFit="1" customWidth="1"/>
    <col min="1028" max="1028" width="16.109375" style="88" bestFit="1" customWidth="1"/>
    <col min="1029" max="1274" width="8.88671875" style="88"/>
    <col min="1275" max="1275" width="6.33203125" style="88" customWidth="1"/>
    <col min="1276" max="1276" width="3.6640625" style="88" customWidth="1"/>
    <col min="1277" max="1277" width="51" style="88" customWidth="1"/>
    <col min="1278" max="1278" width="15.44140625" style="88" customWidth="1"/>
    <col min="1279" max="1279" width="13" style="88" bestFit="1" customWidth="1"/>
    <col min="1280" max="1280" width="15.5546875" style="88" bestFit="1" customWidth="1"/>
    <col min="1281" max="1281" width="13" style="88" bestFit="1" customWidth="1"/>
    <col min="1282" max="1282" width="15.5546875" style="88" bestFit="1" customWidth="1"/>
    <col min="1283" max="1283" width="13.44140625" style="88" bestFit="1" customWidth="1"/>
    <col min="1284" max="1284" width="16.109375" style="88" bestFit="1" customWidth="1"/>
    <col min="1285" max="1530" width="8.88671875" style="88"/>
    <col min="1531" max="1531" width="6.33203125" style="88" customWidth="1"/>
    <col min="1532" max="1532" width="3.6640625" style="88" customWidth="1"/>
    <col min="1533" max="1533" width="51" style="88" customWidth="1"/>
    <col min="1534" max="1534" width="15.44140625" style="88" customWidth="1"/>
    <col min="1535" max="1535" width="13" style="88" bestFit="1" customWidth="1"/>
    <col min="1536" max="1536" width="15.5546875" style="88" bestFit="1" customWidth="1"/>
    <col min="1537" max="1537" width="13" style="88" bestFit="1" customWidth="1"/>
    <col min="1538" max="1538" width="15.5546875" style="88" bestFit="1" customWidth="1"/>
    <col min="1539" max="1539" width="13.44140625" style="88" bestFit="1" customWidth="1"/>
    <col min="1540" max="1540" width="16.109375" style="88" bestFit="1" customWidth="1"/>
    <col min="1541" max="1786" width="8.88671875" style="88"/>
    <col min="1787" max="1787" width="6.33203125" style="88" customWidth="1"/>
    <col min="1788" max="1788" width="3.6640625" style="88" customWidth="1"/>
    <col min="1789" max="1789" width="51" style="88" customWidth="1"/>
    <col min="1790" max="1790" width="15.44140625" style="88" customWidth="1"/>
    <col min="1791" max="1791" width="13" style="88" bestFit="1" customWidth="1"/>
    <col min="1792" max="1792" width="15.5546875" style="88" bestFit="1" customWidth="1"/>
    <col min="1793" max="1793" width="13" style="88" bestFit="1" customWidth="1"/>
    <col min="1794" max="1794" width="15.5546875" style="88" bestFit="1" customWidth="1"/>
    <col min="1795" max="1795" width="13.44140625" style="88" bestFit="1" customWidth="1"/>
    <col min="1796" max="1796" width="16.109375" style="88" bestFit="1" customWidth="1"/>
    <col min="1797" max="2042" width="8.88671875" style="88"/>
    <col min="2043" max="2043" width="6.33203125" style="88" customWidth="1"/>
    <col min="2044" max="2044" width="3.6640625" style="88" customWidth="1"/>
    <col min="2045" max="2045" width="51" style="88" customWidth="1"/>
    <col min="2046" max="2046" width="15.44140625" style="88" customWidth="1"/>
    <col min="2047" max="2047" width="13" style="88" bestFit="1" customWidth="1"/>
    <col min="2048" max="2048" width="15.5546875" style="88" bestFit="1" customWidth="1"/>
    <col min="2049" max="2049" width="13" style="88" bestFit="1" customWidth="1"/>
    <col min="2050" max="2050" width="15.5546875" style="88" bestFit="1" customWidth="1"/>
    <col min="2051" max="2051" width="13.44140625" style="88" bestFit="1" customWidth="1"/>
    <col min="2052" max="2052" width="16.109375" style="88" bestFit="1" customWidth="1"/>
    <col min="2053" max="2298" width="8.88671875" style="88"/>
    <col min="2299" max="2299" width="6.33203125" style="88" customWidth="1"/>
    <col min="2300" max="2300" width="3.6640625" style="88" customWidth="1"/>
    <col min="2301" max="2301" width="51" style="88" customWidth="1"/>
    <col min="2302" max="2302" width="15.44140625" style="88" customWidth="1"/>
    <col min="2303" max="2303" width="13" style="88" bestFit="1" customWidth="1"/>
    <col min="2304" max="2304" width="15.5546875" style="88" bestFit="1" customWidth="1"/>
    <col min="2305" max="2305" width="13" style="88" bestFit="1" customWidth="1"/>
    <col min="2306" max="2306" width="15.5546875" style="88" bestFit="1" customWidth="1"/>
    <col min="2307" max="2307" width="13.44140625" style="88" bestFit="1" customWidth="1"/>
    <col min="2308" max="2308" width="16.109375" style="88" bestFit="1" customWidth="1"/>
    <col min="2309" max="2554" width="8.88671875" style="88"/>
    <col min="2555" max="2555" width="6.33203125" style="88" customWidth="1"/>
    <col min="2556" max="2556" width="3.6640625" style="88" customWidth="1"/>
    <col min="2557" max="2557" width="51" style="88" customWidth="1"/>
    <col min="2558" max="2558" width="15.44140625" style="88" customWidth="1"/>
    <col min="2559" max="2559" width="13" style="88" bestFit="1" customWidth="1"/>
    <col min="2560" max="2560" width="15.5546875" style="88" bestFit="1" customWidth="1"/>
    <col min="2561" max="2561" width="13" style="88" bestFit="1" customWidth="1"/>
    <col min="2562" max="2562" width="15.5546875" style="88" bestFit="1" customWidth="1"/>
    <col min="2563" max="2563" width="13.44140625" style="88" bestFit="1" customWidth="1"/>
    <col min="2564" max="2564" width="16.109375" style="88" bestFit="1" customWidth="1"/>
    <col min="2565" max="2810" width="8.88671875" style="88"/>
    <col min="2811" max="2811" width="6.33203125" style="88" customWidth="1"/>
    <col min="2812" max="2812" width="3.6640625" style="88" customWidth="1"/>
    <col min="2813" max="2813" width="51" style="88" customWidth="1"/>
    <col min="2814" max="2814" width="15.44140625" style="88" customWidth="1"/>
    <col min="2815" max="2815" width="13" style="88" bestFit="1" customWidth="1"/>
    <col min="2816" max="2816" width="15.5546875" style="88" bestFit="1" customWidth="1"/>
    <col min="2817" max="2817" width="13" style="88" bestFit="1" customWidth="1"/>
    <col min="2818" max="2818" width="15.5546875" style="88" bestFit="1" customWidth="1"/>
    <col min="2819" max="2819" width="13.44140625" style="88" bestFit="1" customWidth="1"/>
    <col min="2820" max="2820" width="16.109375" style="88" bestFit="1" customWidth="1"/>
    <col min="2821" max="3066" width="8.88671875" style="88"/>
    <col min="3067" max="3067" width="6.33203125" style="88" customWidth="1"/>
    <col min="3068" max="3068" width="3.6640625" style="88" customWidth="1"/>
    <col min="3069" max="3069" width="51" style="88" customWidth="1"/>
    <col min="3070" max="3070" width="15.44140625" style="88" customWidth="1"/>
    <col min="3071" max="3071" width="13" style="88" bestFit="1" customWidth="1"/>
    <col min="3072" max="3072" width="15.5546875" style="88" bestFit="1" customWidth="1"/>
    <col min="3073" max="3073" width="13" style="88" bestFit="1" customWidth="1"/>
    <col min="3074" max="3074" width="15.5546875" style="88" bestFit="1" customWidth="1"/>
    <col min="3075" max="3075" width="13.44140625" style="88" bestFit="1" customWidth="1"/>
    <col min="3076" max="3076" width="16.109375" style="88" bestFit="1" customWidth="1"/>
    <col min="3077" max="3322" width="8.88671875" style="88"/>
    <col min="3323" max="3323" width="6.33203125" style="88" customWidth="1"/>
    <col min="3324" max="3324" width="3.6640625" style="88" customWidth="1"/>
    <col min="3325" max="3325" width="51" style="88" customWidth="1"/>
    <col min="3326" max="3326" width="15.44140625" style="88" customWidth="1"/>
    <col min="3327" max="3327" width="13" style="88" bestFit="1" customWidth="1"/>
    <col min="3328" max="3328" width="15.5546875" style="88" bestFit="1" customWidth="1"/>
    <col min="3329" max="3329" width="13" style="88" bestFit="1" customWidth="1"/>
    <col min="3330" max="3330" width="15.5546875" style="88" bestFit="1" customWidth="1"/>
    <col min="3331" max="3331" width="13.44140625" style="88" bestFit="1" customWidth="1"/>
    <col min="3332" max="3332" width="16.109375" style="88" bestFit="1" customWidth="1"/>
    <col min="3333" max="3578" width="8.88671875" style="88"/>
    <col min="3579" max="3579" width="6.33203125" style="88" customWidth="1"/>
    <col min="3580" max="3580" width="3.6640625" style="88" customWidth="1"/>
    <col min="3581" max="3581" width="51" style="88" customWidth="1"/>
    <col min="3582" max="3582" width="15.44140625" style="88" customWidth="1"/>
    <col min="3583" max="3583" width="13" style="88" bestFit="1" customWidth="1"/>
    <col min="3584" max="3584" width="15.5546875" style="88" bestFit="1" customWidth="1"/>
    <col min="3585" max="3585" width="13" style="88" bestFit="1" customWidth="1"/>
    <col min="3586" max="3586" width="15.5546875" style="88" bestFit="1" customWidth="1"/>
    <col min="3587" max="3587" width="13.44140625" style="88" bestFit="1" customWidth="1"/>
    <col min="3588" max="3588" width="16.109375" style="88" bestFit="1" customWidth="1"/>
    <col min="3589" max="3834" width="8.88671875" style="88"/>
    <col min="3835" max="3835" width="6.33203125" style="88" customWidth="1"/>
    <col min="3836" max="3836" width="3.6640625" style="88" customWidth="1"/>
    <col min="3837" max="3837" width="51" style="88" customWidth="1"/>
    <col min="3838" max="3838" width="15.44140625" style="88" customWidth="1"/>
    <col min="3839" max="3839" width="13" style="88" bestFit="1" customWidth="1"/>
    <col min="3840" max="3840" width="15.5546875" style="88" bestFit="1" customWidth="1"/>
    <col min="3841" max="3841" width="13" style="88" bestFit="1" customWidth="1"/>
    <col min="3842" max="3842" width="15.5546875" style="88" bestFit="1" customWidth="1"/>
    <col min="3843" max="3843" width="13.44140625" style="88" bestFit="1" customWidth="1"/>
    <col min="3844" max="3844" width="16.109375" style="88" bestFit="1" customWidth="1"/>
    <col min="3845" max="4090" width="8.88671875" style="88"/>
    <col min="4091" max="4091" width="6.33203125" style="88" customWidth="1"/>
    <col min="4092" max="4092" width="3.6640625" style="88" customWidth="1"/>
    <col min="4093" max="4093" width="51" style="88" customWidth="1"/>
    <col min="4094" max="4094" width="15.44140625" style="88" customWidth="1"/>
    <col min="4095" max="4095" width="13" style="88" bestFit="1" customWidth="1"/>
    <col min="4096" max="4096" width="15.5546875" style="88" bestFit="1" customWidth="1"/>
    <col min="4097" max="4097" width="13" style="88" bestFit="1" customWidth="1"/>
    <col min="4098" max="4098" width="15.5546875" style="88" bestFit="1" customWidth="1"/>
    <col min="4099" max="4099" width="13.44140625" style="88" bestFit="1" customWidth="1"/>
    <col min="4100" max="4100" width="16.109375" style="88" bestFit="1" customWidth="1"/>
    <col min="4101" max="4346" width="8.88671875" style="88"/>
    <col min="4347" max="4347" width="6.33203125" style="88" customWidth="1"/>
    <col min="4348" max="4348" width="3.6640625" style="88" customWidth="1"/>
    <col min="4349" max="4349" width="51" style="88" customWidth="1"/>
    <col min="4350" max="4350" width="15.44140625" style="88" customWidth="1"/>
    <col min="4351" max="4351" width="13" style="88" bestFit="1" customWidth="1"/>
    <col min="4352" max="4352" width="15.5546875" style="88" bestFit="1" customWidth="1"/>
    <col min="4353" max="4353" width="13" style="88" bestFit="1" customWidth="1"/>
    <col min="4354" max="4354" width="15.5546875" style="88" bestFit="1" customWidth="1"/>
    <col min="4355" max="4355" width="13.44140625" style="88" bestFit="1" customWidth="1"/>
    <col min="4356" max="4356" width="16.109375" style="88" bestFit="1" customWidth="1"/>
    <col min="4357" max="4602" width="8.88671875" style="88"/>
    <col min="4603" max="4603" width="6.33203125" style="88" customWidth="1"/>
    <col min="4604" max="4604" width="3.6640625" style="88" customWidth="1"/>
    <col min="4605" max="4605" width="51" style="88" customWidth="1"/>
    <col min="4606" max="4606" width="15.44140625" style="88" customWidth="1"/>
    <col min="4607" max="4607" width="13" style="88" bestFit="1" customWidth="1"/>
    <col min="4608" max="4608" width="15.5546875" style="88" bestFit="1" customWidth="1"/>
    <col min="4609" max="4609" width="13" style="88" bestFit="1" customWidth="1"/>
    <col min="4610" max="4610" width="15.5546875" style="88" bestFit="1" customWidth="1"/>
    <col min="4611" max="4611" width="13.44140625" style="88" bestFit="1" customWidth="1"/>
    <col min="4612" max="4612" width="16.109375" style="88" bestFit="1" customWidth="1"/>
    <col min="4613" max="4858" width="8.88671875" style="88"/>
    <col min="4859" max="4859" width="6.33203125" style="88" customWidth="1"/>
    <col min="4860" max="4860" width="3.6640625" style="88" customWidth="1"/>
    <col min="4861" max="4861" width="51" style="88" customWidth="1"/>
    <col min="4862" max="4862" width="15.44140625" style="88" customWidth="1"/>
    <col min="4863" max="4863" width="13" style="88" bestFit="1" customWidth="1"/>
    <col min="4864" max="4864" width="15.5546875" style="88" bestFit="1" customWidth="1"/>
    <col min="4865" max="4865" width="13" style="88" bestFit="1" customWidth="1"/>
    <col min="4866" max="4866" width="15.5546875" style="88" bestFit="1" customWidth="1"/>
    <col min="4867" max="4867" width="13.44140625" style="88" bestFit="1" customWidth="1"/>
    <col min="4868" max="4868" width="16.109375" style="88" bestFit="1" customWidth="1"/>
    <col min="4869" max="5114" width="8.88671875" style="88"/>
    <col min="5115" max="5115" width="6.33203125" style="88" customWidth="1"/>
    <col min="5116" max="5116" width="3.6640625" style="88" customWidth="1"/>
    <col min="5117" max="5117" width="51" style="88" customWidth="1"/>
    <col min="5118" max="5118" width="15.44140625" style="88" customWidth="1"/>
    <col min="5119" max="5119" width="13" style="88" bestFit="1" customWidth="1"/>
    <col min="5120" max="5120" width="15.5546875" style="88" bestFit="1" customWidth="1"/>
    <col min="5121" max="5121" width="13" style="88" bestFit="1" customWidth="1"/>
    <col min="5122" max="5122" width="15.5546875" style="88" bestFit="1" customWidth="1"/>
    <col min="5123" max="5123" width="13.44140625" style="88" bestFit="1" customWidth="1"/>
    <col min="5124" max="5124" width="16.109375" style="88" bestFit="1" customWidth="1"/>
    <col min="5125" max="5370" width="8.88671875" style="88"/>
    <col min="5371" max="5371" width="6.33203125" style="88" customWidth="1"/>
    <col min="5372" max="5372" width="3.6640625" style="88" customWidth="1"/>
    <col min="5373" max="5373" width="51" style="88" customWidth="1"/>
    <col min="5374" max="5374" width="15.44140625" style="88" customWidth="1"/>
    <col min="5375" max="5375" width="13" style="88" bestFit="1" customWidth="1"/>
    <col min="5376" max="5376" width="15.5546875" style="88" bestFit="1" customWidth="1"/>
    <col min="5377" max="5377" width="13" style="88" bestFit="1" customWidth="1"/>
    <col min="5378" max="5378" width="15.5546875" style="88" bestFit="1" customWidth="1"/>
    <col min="5379" max="5379" width="13.44140625" style="88" bestFit="1" customWidth="1"/>
    <col min="5380" max="5380" width="16.109375" style="88" bestFit="1" customWidth="1"/>
    <col min="5381" max="5626" width="8.88671875" style="88"/>
    <col min="5627" max="5627" width="6.33203125" style="88" customWidth="1"/>
    <col min="5628" max="5628" width="3.6640625" style="88" customWidth="1"/>
    <col min="5629" max="5629" width="51" style="88" customWidth="1"/>
    <col min="5630" max="5630" width="15.44140625" style="88" customWidth="1"/>
    <col min="5631" max="5631" width="13" style="88" bestFit="1" customWidth="1"/>
    <col min="5632" max="5632" width="15.5546875" style="88" bestFit="1" customWidth="1"/>
    <col min="5633" max="5633" width="13" style="88" bestFit="1" customWidth="1"/>
    <col min="5634" max="5634" width="15.5546875" style="88" bestFit="1" customWidth="1"/>
    <col min="5635" max="5635" width="13.44140625" style="88" bestFit="1" customWidth="1"/>
    <col min="5636" max="5636" width="16.109375" style="88" bestFit="1" customWidth="1"/>
    <col min="5637" max="5882" width="8.88671875" style="88"/>
    <col min="5883" max="5883" width="6.33203125" style="88" customWidth="1"/>
    <col min="5884" max="5884" width="3.6640625" style="88" customWidth="1"/>
    <col min="5885" max="5885" width="51" style="88" customWidth="1"/>
    <col min="5886" max="5886" width="15.44140625" style="88" customWidth="1"/>
    <col min="5887" max="5887" width="13" style="88" bestFit="1" customWidth="1"/>
    <col min="5888" max="5888" width="15.5546875" style="88" bestFit="1" customWidth="1"/>
    <col min="5889" max="5889" width="13" style="88" bestFit="1" customWidth="1"/>
    <col min="5890" max="5890" width="15.5546875" style="88" bestFit="1" customWidth="1"/>
    <col min="5891" max="5891" width="13.44140625" style="88" bestFit="1" customWidth="1"/>
    <col min="5892" max="5892" width="16.109375" style="88" bestFit="1" customWidth="1"/>
    <col min="5893" max="6138" width="8.88671875" style="88"/>
    <col min="6139" max="6139" width="6.33203125" style="88" customWidth="1"/>
    <col min="6140" max="6140" width="3.6640625" style="88" customWidth="1"/>
    <col min="6141" max="6141" width="51" style="88" customWidth="1"/>
    <col min="6142" max="6142" width="15.44140625" style="88" customWidth="1"/>
    <col min="6143" max="6143" width="13" style="88" bestFit="1" customWidth="1"/>
    <col min="6144" max="6144" width="15.5546875" style="88" bestFit="1" customWidth="1"/>
    <col min="6145" max="6145" width="13" style="88" bestFit="1" customWidth="1"/>
    <col min="6146" max="6146" width="15.5546875" style="88" bestFit="1" customWidth="1"/>
    <col min="6147" max="6147" width="13.44140625" style="88" bestFit="1" customWidth="1"/>
    <col min="6148" max="6148" width="16.109375" style="88" bestFit="1" customWidth="1"/>
    <col min="6149" max="6394" width="8.88671875" style="88"/>
    <col min="6395" max="6395" width="6.33203125" style="88" customWidth="1"/>
    <col min="6396" max="6396" width="3.6640625" style="88" customWidth="1"/>
    <col min="6397" max="6397" width="51" style="88" customWidth="1"/>
    <col min="6398" max="6398" width="15.44140625" style="88" customWidth="1"/>
    <col min="6399" max="6399" width="13" style="88" bestFit="1" customWidth="1"/>
    <col min="6400" max="6400" width="15.5546875" style="88" bestFit="1" customWidth="1"/>
    <col min="6401" max="6401" width="13" style="88" bestFit="1" customWidth="1"/>
    <col min="6402" max="6402" width="15.5546875" style="88" bestFit="1" customWidth="1"/>
    <col min="6403" max="6403" width="13.44140625" style="88" bestFit="1" customWidth="1"/>
    <col min="6404" max="6404" width="16.109375" style="88" bestFit="1" customWidth="1"/>
    <col min="6405" max="6650" width="8.88671875" style="88"/>
    <col min="6651" max="6651" width="6.33203125" style="88" customWidth="1"/>
    <col min="6652" max="6652" width="3.6640625" style="88" customWidth="1"/>
    <col min="6653" max="6653" width="51" style="88" customWidth="1"/>
    <col min="6654" max="6654" width="15.44140625" style="88" customWidth="1"/>
    <col min="6655" max="6655" width="13" style="88" bestFit="1" customWidth="1"/>
    <col min="6656" max="6656" width="15.5546875" style="88" bestFit="1" customWidth="1"/>
    <col min="6657" max="6657" width="13" style="88" bestFit="1" customWidth="1"/>
    <col min="6658" max="6658" width="15.5546875" style="88" bestFit="1" customWidth="1"/>
    <col min="6659" max="6659" width="13.44140625" style="88" bestFit="1" customWidth="1"/>
    <col min="6660" max="6660" width="16.109375" style="88" bestFit="1" customWidth="1"/>
    <col min="6661" max="6906" width="8.88671875" style="88"/>
    <col min="6907" max="6907" width="6.33203125" style="88" customWidth="1"/>
    <col min="6908" max="6908" width="3.6640625" style="88" customWidth="1"/>
    <col min="6909" max="6909" width="51" style="88" customWidth="1"/>
    <col min="6910" max="6910" width="15.44140625" style="88" customWidth="1"/>
    <col min="6911" max="6911" width="13" style="88" bestFit="1" customWidth="1"/>
    <col min="6912" max="6912" width="15.5546875" style="88" bestFit="1" customWidth="1"/>
    <col min="6913" max="6913" width="13" style="88" bestFit="1" customWidth="1"/>
    <col min="6914" max="6914" width="15.5546875" style="88" bestFit="1" customWidth="1"/>
    <col min="6915" max="6915" width="13.44140625" style="88" bestFit="1" customWidth="1"/>
    <col min="6916" max="6916" width="16.109375" style="88" bestFit="1" customWidth="1"/>
    <col min="6917" max="7162" width="8.88671875" style="88"/>
    <col min="7163" max="7163" width="6.33203125" style="88" customWidth="1"/>
    <col min="7164" max="7164" width="3.6640625" style="88" customWidth="1"/>
    <col min="7165" max="7165" width="51" style="88" customWidth="1"/>
    <col min="7166" max="7166" width="15.44140625" style="88" customWidth="1"/>
    <col min="7167" max="7167" width="13" style="88" bestFit="1" customWidth="1"/>
    <col min="7168" max="7168" width="15.5546875" style="88" bestFit="1" customWidth="1"/>
    <col min="7169" max="7169" width="13" style="88" bestFit="1" customWidth="1"/>
    <col min="7170" max="7170" width="15.5546875" style="88" bestFit="1" customWidth="1"/>
    <col min="7171" max="7171" width="13.44140625" style="88" bestFit="1" customWidth="1"/>
    <col min="7172" max="7172" width="16.109375" style="88" bestFit="1" customWidth="1"/>
    <col min="7173" max="7418" width="8.88671875" style="88"/>
    <col min="7419" max="7419" width="6.33203125" style="88" customWidth="1"/>
    <col min="7420" max="7420" width="3.6640625" style="88" customWidth="1"/>
    <col min="7421" max="7421" width="51" style="88" customWidth="1"/>
    <col min="7422" max="7422" width="15.44140625" style="88" customWidth="1"/>
    <col min="7423" max="7423" width="13" style="88" bestFit="1" customWidth="1"/>
    <col min="7424" max="7424" width="15.5546875" style="88" bestFit="1" customWidth="1"/>
    <col min="7425" max="7425" width="13" style="88" bestFit="1" customWidth="1"/>
    <col min="7426" max="7426" width="15.5546875" style="88" bestFit="1" customWidth="1"/>
    <col min="7427" max="7427" width="13.44140625" style="88" bestFit="1" customWidth="1"/>
    <col min="7428" max="7428" width="16.109375" style="88" bestFit="1" customWidth="1"/>
    <col min="7429" max="7674" width="8.88671875" style="88"/>
    <col min="7675" max="7675" width="6.33203125" style="88" customWidth="1"/>
    <col min="7676" max="7676" width="3.6640625" style="88" customWidth="1"/>
    <col min="7677" max="7677" width="51" style="88" customWidth="1"/>
    <col min="7678" max="7678" width="15.44140625" style="88" customWidth="1"/>
    <col min="7679" max="7679" width="13" style="88" bestFit="1" customWidth="1"/>
    <col min="7680" max="7680" width="15.5546875" style="88" bestFit="1" customWidth="1"/>
    <col min="7681" max="7681" width="13" style="88" bestFit="1" customWidth="1"/>
    <col min="7682" max="7682" width="15.5546875" style="88" bestFit="1" customWidth="1"/>
    <col min="7683" max="7683" width="13.44140625" style="88" bestFit="1" customWidth="1"/>
    <col min="7684" max="7684" width="16.109375" style="88" bestFit="1" customWidth="1"/>
    <col min="7685" max="7930" width="8.88671875" style="88"/>
    <col min="7931" max="7931" width="6.33203125" style="88" customWidth="1"/>
    <col min="7932" max="7932" width="3.6640625" style="88" customWidth="1"/>
    <col min="7933" max="7933" width="51" style="88" customWidth="1"/>
    <col min="7934" max="7934" width="15.44140625" style="88" customWidth="1"/>
    <col min="7935" max="7935" width="13" style="88" bestFit="1" customWidth="1"/>
    <col min="7936" max="7936" width="15.5546875" style="88" bestFit="1" customWidth="1"/>
    <col min="7937" max="7937" width="13" style="88" bestFit="1" customWidth="1"/>
    <col min="7938" max="7938" width="15.5546875" style="88" bestFit="1" customWidth="1"/>
    <col min="7939" max="7939" width="13.44140625" style="88" bestFit="1" customWidth="1"/>
    <col min="7940" max="7940" width="16.109375" style="88" bestFit="1" customWidth="1"/>
    <col min="7941" max="8186" width="8.88671875" style="88"/>
    <col min="8187" max="8187" width="6.33203125" style="88" customWidth="1"/>
    <col min="8188" max="8188" width="3.6640625" style="88" customWidth="1"/>
    <col min="8189" max="8189" width="51" style="88" customWidth="1"/>
    <col min="8190" max="8190" width="15.44140625" style="88" customWidth="1"/>
    <col min="8191" max="8191" width="13" style="88" bestFit="1" customWidth="1"/>
    <col min="8192" max="8192" width="15.5546875" style="88" bestFit="1" customWidth="1"/>
    <col min="8193" max="8193" width="13" style="88" bestFit="1" customWidth="1"/>
    <col min="8194" max="8194" width="15.5546875" style="88" bestFit="1" customWidth="1"/>
    <col min="8195" max="8195" width="13.44140625" style="88" bestFit="1" customWidth="1"/>
    <col min="8196" max="8196" width="16.109375" style="88" bestFit="1" customWidth="1"/>
    <col min="8197" max="8442" width="8.88671875" style="88"/>
    <col min="8443" max="8443" width="6.33203125" style="88" customWidth="1"/>
    <col min="8444" max="8444" width="3.6640625" style="88" customWidth="1"/>
    <col min="8445" max="8445" width="51" style="88" customWidth="1"/>
    <col min="8446" max="8446" width="15.44140625" style="88" customWidth="1"/>
    <col min="8447" max="8447" width="13" style="88" bestFit="1" customWidth="1"/>
    <col min="8448" max="8448" width="15.5546875" style="88" bestFit="1" customWidth="1"/>
    <col min="8449" max="8449" width="13" style="88" bestFit="1" customWidth="1"/>
    <col min="8450" max="8450" width="15.5546875" style="88" bestFit="1" customWidth="1"/>
    <col min="8451" max="8451" width="13.44140625" style="88" bestFit="1" customWidth="1"/>
    <col min="8452" max="8452" width="16.109375" style="88" bestFit="1" customWidth="1"/>
    <col min="8453" max="8698" width="8.88671875" style="88"/>
    <col min="8699" max="8699" width="6.33203125" style="88" customWidth="1"/>
    <col min="8700" max="8700" width="3.6640625" style="88" customWidth="1"/>
    <col min="8701" max="8701" width="51" style="88" customWidth="1"/>
    <col min="8702" max="8702" width="15.44140625" style="88" customWidth="1"/>
    <col min="8703" max="8703" width="13" style="88" bestFit="1" customWidth="1"/>
    <col min="8704" max="8704" width="15.5546875" style="88" bestFit="1" customWidth="1"/>
    <col min="8705" max="8705" width="13" style="88" bestFit="1" customWidth="1"/>
    <col min="8706" max="8706" width="15.5546875" style="88" bestFit="1" customWidth="1"/>
    <col min="8707" max="8707" width="13.44140625" style="88" bestFit="1" customWidth="1"/>
    <col min="8708" max="8708" width="16.109375" style="88" bestFit="1" customWidth="1"/>
    <col min="8709" max="8954" width="8.88671875" style="88"/>
    <col min="8955" max="8955" width="6.33203125" style="88" customWidth="1"/>
    <col min="8956" max="8956" width="3.6640625" style="88" customWidth="1"/>
    <col min="8957" max="8957" width="51" style="88" customWidth="1"/>
    <col min="8958" max="8958" width="15.44140625" style="88" customWidth="1"/>
    <col min="8959" max="8959" width="13" style="88" bestFit="1" customWidth="1"/>
    <col min="8960" max="8960" width="15.5546875" style="88" bestFit="1" customWidth="1"/>
    <col min="8961" max="8961" width="13" style="88" bestFit="1" customWidth="1"/>
    <col min="8962" max="8962" width="15.5546875" style="88" bestFit="1" customWidth="1"/>
    <col min="8963" max="8963" width="13.44140625" style="88" bestFit="1" customWidth="1"/>
    <col min="8964" max="8964" width="16.109375" style="88" bestFit="1" customWidth="1"/>
    <col min="8965" max="9210" width="8.88671875" style="88"/>
    <col min="9211" max="9211" width="6.33203125" style="88" customWidth="1"/>
    <col min="9212" max="9212" width="3.6640625" style="88" customWidth="1"/>
    <col min="9213" max="9213" width="51" style="88" customWidth="1"/>
    <col min="9214" max="9214" width="15.44140625" style="88" customWidth="1"/>
    <col min="9215" max="9215" width="13" style="88" bestFit="1" customWidth="1"/>
    <col min="9216" max="9216" width="15.5546875" style="88" bestFit="1" customWidth="1"/>
    <col min="9217" max="9217" width="13" style="88" bestFit="1" customWidth="1"/>
    <col min="9218" max="9218" width="15.5546875" style="88" bestFit="1" customWidth="1"/>
    <col min="9219" max="9219" width="13.44140625" style="88" bestFit="1" customWidth="1"/>
    <col min="9220" max="9220" width="16.109375" style="88" bestFit="1" customWidth="1"/>
    <col min="9221" max="9466" width="8.88671875" style="88"/>
    <col min="9467" max="9467" width="6.33203125" style="88" customWidth="1"/>
    <col min="9468" max="9468" width="3.6640625" style="88" customWidth="1"/>
    <col min="9469" max="9469" width="51" style="88" customWidth="1"/>
    <col min="9470" max="9470" width="15.44140625" style="88" customWidth="1"/>
    <col min="9471" max="9471" width="13" style="88" bestFit="1" customWidth="1"/>
    <col min="9472" max="9472" width="15.5546875" style="88" bestFit="1" customWidth="1"/>
    <col min="9473" max="9473" width="13" style="88" bestFit="1" customWidth="1"/>
    <col min="9474" max="9474" width="15.5546875" style="88" bestFit="1" customWidth="1"/>
    <col min="9475" max="9475" width="13.44140625" style="88" bestFit="1" customWidth="1"/>
    <col min="9476" max="9476" width="16.109375" style="88" bestFit="1" customWidth="1"/>
    <col min="9477" max="9722" width="8.88671875" style="88"/>
    <col min="9723" max="9723" width="6.33203125" style="88" customWidth="1"/>
    <col min="9724" max="9724" width="3.6640625" style="88" customWidth="1"/>
    <col min="9725" max="9725" width="51" style="88" customWidth="1"/>
    <col min="9726" max="9726" width="15.44140625" style="88" customWidth="1"/>
    <col min="9727" max="9727" width="13" style="88" bestFit="1" customWidth="1"/>
    <col min="9728" max="9728" width="15.5546875" style="88" bestFit="1" customWidth="1"/>
    <col min="9729" max="9729" width="13" style="88" bestFit="1" customWidth="1"/>
    <col min="9730" max="9730" width="15.5546875" style="88" bestFit="1" customWidth="1"/>
    <col min="9731" max="9731" width="13.44140625" style="88" bestFit="1" customWidth="1"/>
    <col min="9732" max="9732" width="16.109375" style="88" bestFit="1" customWidth="1"/>
    <col min="9733" max="9978" width="8.88671875" style="88"/>
    <col min="9979" max="9979" width="6.33203125" style="88" customWidth="1"/>
    <col min="9980" max="9980" width="3.6640625" style="88" customWidth="1"/>
    <col min="9981" max="9981" width="51" style="88" customWidth="1"/>
    <col min="9982" max="9982" width="15.44140625" style="88" customWidth="1"/>
    <col min="9983" max="9983" width="13" style="88" bestFit="1" customWidth="1"/>
    <col min="9984" max="9984" width="15.5546875" style="88" bestFit="1" customWidth="1"/>
    <col min="9985" max="9985" width="13" style="88" bestFit="1" customWidth="1"/>
    <col min="9986" max="9986" width="15.5546875" style="88" bestFit="1" customWidth="1"/>
    <col min="9987" max="9987" width="13.44140625" style="88" bestFit="1" customWidth="1"/>
    <col min="9988" max="9988" width="16.109375" style="88" bestFit="1" customWidth="1"/>
    <col min="9989" max="10234" width="8.88671875" style="88"/>
    <col min="10235" max="10235" width="6.33203125" style="88" customWidth="1"/>
    <col min="10236" max="10236" width="3.6640625" style="88" customWidth="1"/>
    <col min="10237" max="10237" width="51" style="88" customWidth="1"/>
    <col min="10238" max="10238" width="15.44140625" style="88" customWidth="1"/>
    <col min="10239" max="10239" width="13" style="88" bestFit="1" customWidth="1"/>
    <col min="10240" max="10240" width="15.5546875" style="88" bestFit="1" customWidth="1"/>
    <col min="10241" max="10241" width="13" style="88" bestFit="1" customWidth="1"/>
    <col min="10242" max="10242" width="15.5546875" style="88" bestFit="1" customWidth="1"/>
    <col min="10243" max="10243" width="13.44140625" style="88" bestFit="1" customWidth="1"/>
    <col min="10244" max="10244" width="16.109375" style="88" bestFit="1" customWidth="1"/>
    <col min="10245" max="10490" width="8.88671875" style="88"/>
    <col min="10491" max="10491" width="6.33203125" style="88" customWidth="1"/>
    <col min="10492" max="10492" width="3.6640625" style="88" customWidth="1"/>
    <col min="10493" max="10493" width="51" style="88" customWidth="1"/>
    <col min="10494" max="10494" width="15.44140625" style="88" customWidth="1"/>
    <col min="10495" max="10495" width="13" style="88" bestFit="1" customWidth="1"/>
    <col min="10496" max="10496" width="15.5546875" style="88" bestFit="1" customWidth="1"/>
    <col min="10497" max="10497" width="13" style="88" bestFit="1" customWidth="1"/>
    <col min="10498" max="10498" width="15.5546875" style="88" bestFit="1" customWidth="1"/>
    <col min="10499" max="10499" width="13.44140625" style="88" bestFit="1" customWidth="1"/>
    <col min="10500" max="10500" width="16.109375" style="88" bestFit="1" customWidth="1"/>
    <col min="10501" max="10746" width="8.88671875" style="88"/>
    <col min="10747" max="10747" width="6.33203125" style="88" customWidth="1"/>
    <col min="10748" max="10748" width="3.6640625" style="88" customWidth="1"/>
    <col min="10749" max="10749" width="51" style="88" customWidth="1"/>
    <col min="10750" max="10750" width="15.44140625" style="88" customWidth="1"/>
    <col min="10751" max="10751" width="13" style="88" bestFit="1" customWidth="1"/>
    <col min="10752" max="10752" width="15.5546875" style="88" bestFit="1" customWidth="1"/>
    <col min="10753" max="10753" width="13" style="88" bestFit="1" customWidth="1"/>
    <col min="10754" max="10754" width="15.5546875" style="88" bestFit="1" customWidth="1"/>
    <col min="10755" max="10755" width="13.44140625" style="88" bestFit="1" customWidth="1"/>
    <col min="10756" max="10756" width="16.109375" style="88" bestFit="1" customWidth="1"/>
    <col min="10757" max="11002" width="8.88671875" style="88"/>
    <col min="11003" max="11003" width="6.33203125" style="88" customWidth="1"/>
    <col min="11004" max="11004" width="3.6640625" style="88" customWidth="1"/>
    <col min="11005" max="11005" width="51" style="88" customWidth="1"/>
    <col min="11006" max="11006" width="15.44140625" style="88" customWidth="1"/>
    <col min="11007" max="11007" width="13" style="88" bestFit="1" customWidth="1"/>
    <col min="11008" max="11008" width="15.5546875" style="88" bestFit="1" customWidth="1"/>
    <col min="11009" max="11009" width="13" style="88" bestFit="1" customWidth="1"/>
    <col min="11010" max="11010" width="15.5546875" style="88" bestFit="1" customWidth="1"/>
    <col min="11011" max="11011" width="13.44140625" style="88" bestFit="1" customWidth="1"/>
    <col min="11012" max="11012" width="16.109375" style="88" bestFit="1" customWidth="1"/>
    <col min="11013" max="11258" width="8.88671875" style="88"/>
    <col min="11259" max="11259" width="6.33203125" style="88" customWidth="1"/>
    <col min="11260" max="11260" width="3.6640625" style="88" customWidth="1"/>
    <col min="11261" max="11261" width="51" style="88" customWidth="1"/>
    <col min="11262" max="11262" width="15.44140625" style="88" customWidth="1"/>
    <col min="11263" max="11263" width="13" style="88" bestFit="1" customWidth="1"/>
    <col min="11264" max="11264" width="15.5546875" style="88" bestFit="1" customWidth="1"/>
    <col min="11265" max="11265" width="13" style="88" bestFit="1" customWidth="1"/>
    <col min="11266" max="11266" width="15.5546875" style="88" bestFit="1" customWidth="1"/>
    <col min="11267" max="11267" width="13.44140625" style="88" bestFit="1" customWidth="1"/>
    <col min="11268" max="11268" width="16.109375" style="88" bestFit="1" customWidth="1"/>
    <col min="11269" max="11514" width="8.88671875" style="88"/>
    <col min="11515" max="11515" width="6.33203125" style="88" customWidth="1"/>
    <col min="11516" max="11516" width="3.6640625" style="88" customWidth="1"/>
    <col min="11517" max="11517" width="51" style="88" customWidth="1"/>
    <col min="11518" max="11518" width="15.44140625" style="88" customWidth="1"/>
    <col min="11519" max="11519" width="13" style="88" bestFit="1" customWidth="1"/>
    <col min="11520" max="11520" width="15.5546875" style="88" bestFit="1" customWidth="1"/>
    <col min="11521" max="11521" width="13" style="88" bestFit="1" customWidth="1"/>
    <col min="11522" max="11522" width="15.5546875" style="88" bestFit="1" customWidth="1"/>
    <col min="11523" max="11523" width="13.44140625" style="88" bestFit="1" customWidth="1"/>
    <col min="11524" max="11524" width="16.109375" style="88" bestFit="1" customWidth="1"/>
    <col min="11525" max="11770" width="8.88671875" style="88"/>
    <col min="11771" max="11771" width="6.33203125" style="88" customWidth="1"/>
    <col min="11772" max="11772" width="3.6640625" style="88" customWidth="1"/>
    <col min="11773" max="11773" width="51" style="88" customWidth="1"/>
    <col min="11774" max="11774" width="15.44140625" style="88" customWidth="1"/>
    <col min="11775" max="11775" width="13" style="88" bestFit="1" customWidth="1"/>
    <col min="11776" max="11776" width="15.5546875" style="88" bestFit="1" customWidth="1"/>
    <col min="11777" max="11777" width="13" style="88" bestFit="1" customWidth="1"/>
    <col min="11778" max="11778" width="15.5546875" style="88" bestFit="1" customWidth="1"/>
    <col min="11779" max="11779" width="13.44140625" style="88" bestFit="1" customWidth="1"/>
    <col min="11780" max="11780" width="16.109375" style="88" bestFit="1" customWidth="1"/>
    <col min="11781" max="12026" width="8.88671875" style="88"/>
    <col min="12027" max="12027" width="6.33203125" style="88" customWidth="1"/>
    <col min="12028" max="12028" width="3.6640625" style="88" customWidth="1"/>
    <col min="12029" max="12029" width="51" style="88" customWidth="1"/>
    <col min="12030" max="12030" width="15.44140625" style="88" customWidth="1"/>
    <col min="12031" max="12031" width="13" style="88" bestFit="1" customWidth="1"/>
    <col min="12032" max="12032" width="15.5546875" style="88" bestFit="1" customWidth="1"/>
    <col min="12033" max="12033" width="13" style="88" bestFit="1" customWidth="1"/>
    <col min="12034" max="12034" width="15.5546875" style="88" bestFit="1" customWidth="1"/>
    <col min="12035" max="12035" width="13.44140625" style="88" bestFit="1" customWidth="1"/>
    <col min="12036" max="12036" width="16.109375" style="88" bestFit="1" customWidth="1"/>
    <col min="12037" max="12282" width="8.88671875" style="88"/>
    <col min="12283" max="12283" width="6.33203125" style="88" customWidth="1"/>
    <col min="12284" max="12284" width="3.6640625" style="88" customWidth="1"/>
    <col min="12285" max="12285" width="51" style="88" customWidth="1"/>
    <col min="12286" max="12286" width="15.44140625" style="88" customWidth="1"/>
    <col min="12287" max="12287" width="13" style="88" bestFit="1" customWidth="1"/>
    <col min="12288" max="12288" width="15.5546875" style="88" bestFit="1" customWidth="1"/>
    <col min="12289" max="12289" width="13" style="88" bestFit="1" customWidth="1"/>
    <col min="12290" max="12290" width="15.5546875" style="88" bestFit="1" customWidth="1"/>
    <col min="12291" max="12291" width="13.44140625" style="88" bestFit="1" customWidth="1"/>
    <col min="12292" max="12292" width="16.109375" style="88" bestFit="1" customWidth="1"/>
    <col min="12293" max="12538" width="8.88671875" style="88"/>
    <col min="12539" max="12539" width="6.33203125" style="88" customWidth="1"/>
    <col min="12540" max="12540" width="3.6640625" style="88" customWidth="1"/>
    <col min="12541" max="12541" width="51" style="88" customWidth="1"/>
    <col min="12542" max="12542" width="15.44140625" style="88" customWidth="1"/>
    <col min="12543" max="12543" width="13" style="88" bestFit="1" customWidth="1"/>
    <col min="12544" max="12544" width="15.5546875" style="88" bestFit="1" customWidth="1"/>
    <col min="12545" max="12545" width="13" style="88" bestFit="1" customWidth="1"/>
    <col min="12546" max="12546" width="15.5546875" style="88" bestFit="1" customWidth="1"/>
    <col min="12547" max="12547" width="13.44140625" style="88" bestFit="1" customWidth="1"/>
    <col min="12548" max="12548" width="16.109375" style="88" bestFit="1" customWidth="1"/>
    <col min="12549" max="12794" width="8.88671875" style="88"/>
    <col min="12795" max="12795" width="6.33203125" style="88" customWidth="1"/>
    <col min="12796" max="12796" width="3.6640625" style="88" customWidth="1"/>
    <col min="12797" max="12797" width="51" style="88" customWidth="1"/>
    <col min="12798" max="12798" width="15.44140625" style="88" customWidth="1"/>
    <col min="12799" max="12799" width="13" style="88" bestFit="1" customWidth="1"/>
    <col min="12800" max="12800" width="15.5546875" style="88" bestFit="1" customWidth="1"/>
    <col min="12801" max="12801" width="13" style="88" bestFit="1" customWidth="1"/>
    <col min="12802" max="12802" width="15.5546875" style="88" bestFit="1" customWidth="1"/>
    <col min="12803" max="12803" width="13.44140625" style="88" bestFit="1" customWidth="1"/>
    <col min="12804" max="12804" width="16.109375" style="88" bestFit="1" customWidth="1"/>
    <col min="12805" max="13050" width="8.88671875" style="88"/>
    <col min="13051" max="13051" width="6.33203125" style="88" customWidth="1"/>
    <col min="13052" max="13052" width="3.6640625" style="88" customWidth="1"/>
    <col min="13053" max="13053" width="51" style="88" customWidth="1"/>
    <col min="13054" max="13054" width="15.44140625" style="88" customWidth="1"/>
    <col min="13055" max="13055" width="13" style="88" bestFit="1" customWidth="1"/>
    <col min="13056" max="13056" width="15.5546875" style="88" bestFit="1" customWidth="1"/>
    <col min="13057" max="13057" width="13" style="88" bestFit="1" customWidth="1"/>
    <col min="13058" max="13058" width="15.5546875" style="88" bestFit="1" customWidth="1"/>
    <col min="13059" max="13059" width="13.44140625" style="88" bestFit="1" customWidth="1"/>
    <col min="13060" max="13060" width="16.109375" style="88" bestFit="1" customWidth="1"/>
    <col min="13061" max="13306" width="8.88671875" style="88"/>
    <col min="13307" max="13307" width="6.33203125" style="88" customWidth="1"/>
    <col min="13308" max="13308" width="3.6640625" style="88" customWidth="1"/>
    <col min="13309" max="13309" width="51" style="88" customWidth="1"/>
    <col min="13310" max="13310" width="15.44140625" style="88" customWidth="1"/>
    <col min="13311" max="13311" width="13" style="88" bestFit="1" customWidth="1"/>
    <col min="13312" max="13312" width="15.5546875" style="88" bestFit="1" customWidth="1"/>
    <col min="13313" max="13313" width="13" style="88" bestFit="1" customWidth="1"/>
    <col min="13314" max="13314" width="15.5546875" style="88" bestFit="1" customWidth="1"/>
    <col min="13315" max="13315" width="13.44140625" style="88" bestFit="1" customWidth="1"/>
    <col min="13316" max="13316" width="16.109375" style="88" bestFit="1" customWidth="1"/>
    <col min="13317" max="13562" width="8.88671875" style="88"/>
    <col min="13563" max="13563" width="6.33203125" style="88" customWidth="1"/>
    <col min="13564" max="13564" width="3.6640625" style="88" customWidth="1"/>
    <col min="13565" max="13565" width="51" style="88" customWidth="1"/>
    <col min="13566" max="13566" width="15.44140625" style="88" customWidth="1"/>
    <col min="13567" max="13567" width="13" style="88" bestFit="1" customWidth="1"/>
    <col min="13568" max="13568" width="15.5546875" style="88" bestFit="1" customWidth="1"/>
    <col min="13569" max="13569" width="13" style="88" bestFit="1" customWidth="1"/>
    <col min="13570" max="13570" width="15.5546875" style="88" bestFit="1" customWidth="1"/>
    <col min="13571" max="13571" width="13.44140625" style="88" bestFit="1" customWidth="1"/>
    <col min="13572" max="13572" width="16.109375" style="88" bestFit="1" customWidth="1"/>
    <col min="13573" max="13818" width="8.88671875" style="88"/>
    <col min="13819" max="13819" width="6.33203125" style="88" customWidth="1"/>
    <col min="13820" max="13820" width="3.6640625" style="88" customWidth="1"/>
    <col min="13821" max="13821" width="51" style="88" customWidth="1"/>
    <col min="13822" max="13822" width="15.44140625" style="88" customWidth="1"/>
    <col min="13823" max="13823" width="13" style="88" bestFit="1" customWidth="1"/>
    <col min="13824" max="13824" width="15.5546875" style="88" bestFit="1" customWidth="1"/>
    <col min="13825" max="13825" width="13" style="88" bestFit="1" customWidth="1"/>
    <col min="13826" max="13826" width="15.5546875" style="88" bestFit="1" customWidth="1"/>
    <col min="13827" max="13827" width="13.44140625" style="88" bestFit="1" customWidth="1"/>
    <col min="13828" max="13828" width="16.109375" style="88" bestFit="1" customWidth="1"/>
    <col min="13829" max="14074" width="8.88671875" style="88"/>
    <col min="14075" max="14075" width="6.33203125" style="88" customWidth="1"/>
    <col min="14076" max="14076" width="3.6640625" style="88" customWidth="1"/>
    <col min="14077" max="14077" width="51" style="88" customWidth="1"/>
    <col min="14078" max="14078" width="15.44140625" style="88" customWidth="1"/>
    <col min="14079" max="14079" width="13" style="88" bestFit="1" customWidth="1"/>
    <col min="14080" max="14080" width="15.5546875" style="88" bestFit="1" customWidth="1"/>
    <col min="14081" max="14081" width="13" style="88" bestFit="1" customWidth="1"/>
    <col min="14082" max="14082" width="15.5546875" style="88" bestFit="1" customWidth="1"/>
    <col min="14083" max="14083" width="13.44140625" style="88" bestFit="1" customWidth="1"/>
    <col min="14084" max="14084" width="16.109375" style="88" bestFit="1" customWidth="1"/>
    <col min="14085" max="14330" width="8.88671875" style="88"/>
    <col min="14331" max="14331" width="6.33203125" style="88" customWidth="1"/>
    <col min="14332" max="14332" width="3.6640625" style="88" customWidth="1"/>
    <col min="14333" max="14333" width="51" style="88" customWidth="1"/>
    <col min="14334" max="14334" width="15.44140625" style="88" customWidth="1"/>
    <col min="14335" max="14335" width="13" style="88" bestFit="1" customWidth="1"/>
    <col min="14336" max="14336" width="15.5546875" style="88" bestFit="1" customWidth="1"/>
    <col min="14337" max="14337" width="13" style="88" bestFit="1" customWidth="1"/>
    <col min="14338" max="14338" width="15.5546875" style="88" bestFit="1" customWidth="1"/>
    <col min="14339" max="14339" width="13.44140625" style="88" bestFit="1" customWidth="1"/>
    <col min="14340" max="14340" width="16.109375" style="88" bestFit="1" customWidth="1"/>
    <col min="14341" max="14586" width="8.88671875" style="88"/>
    <col min="14587" max="14587" width="6.33203125" style="88" customWidth="1"/>
    <col min="14588" max="14588" width="3.6640625" style="88" customWidth="1"/>
    <col min="14589" max="14589" width="51" style="88" customWidth="1"/>
    <col min="14590" max="14590" width="15.44140625" style="88" customWidth="1"/>
    <col min="14591" max="14591" width="13" style="88" bestFit="1" customWidth="1"/>
    <col min="14592" max="14592" width="15.5546875" style="88" bestFit="1" customWidth="1"/>
    <col min="14593" max="14593" width="13" style="88" bestFit="1" customWidth="1"/>
    <col min="14594" max="14594" width="15.5546875" style="88" bestFit="1" customWidth="1"/>
    <col min="14595" max="14595" width="13.44140625" style="88" bestFit="1" customWidth="1"/>
    <col min="14596" max="14596" width="16.109375" style="88" bestFit="1" customWidth="1"/>
    <col min="14597" max="14842" width="8.88671875" style="88"/>
    <col min="14843" max="14843" width="6.33203125" style="88" customWidth="1"/>
    <col min="14844" max="14844" width="3.6640625" style="88" customWidth="1"/>
    <col min="14845" max="14845" width="51" style="88" customWidth="1"/>
    <col min="14846" max="14846" width="15.44140625" style="88" customWidth="1"/>
    <col min="14847" max="14847" width="13" style="88" bestFit="1" customWidth="1"/>
    <col min="14848" max="14848" width="15.5546875" style="88" bestFit="1" customWidth="1"/>
    <col min="14849" max="14849" width="13" style="88" bestFit="1" customWidth="1"/>
    <col min="14850" max="14850" width="15.5546875" style="88" bestFit="1" customWidth="1"/>
    <col min="14851" max="14851" width="13.44140625" style="88" bestFit="1" customWidth="1"/>
    <col min="14852" max="14852" width="16.109375" style="88" bestFit="1" customWidth="1"/>
    <col min="14853" max="15098" width="8.88671875" style="88"/>
    <col min="15099" max="15099" width="6.33203125" style="88" customWidth="1"/>
    <col min="15100" max="15100" width="3.6640625" style="88" customWidth="1"/>
    <col min="15101" max="15101" width="51" style="88" customWidth="1"/>
    <col min="15102" max="15102" width="15.44140625" style="88" customWidth="1"/>
    <col min="15103" max="15103" width="13" style="88" bestFit="1" customWidth="1"/>
    <col min="15104" max="15104" width="15.5546875" style="88" bestFit="1" customWidth="1"/>
    <col min="15105" max="15105" width="13" style="88" bestFit="1" customWidth="1"/>
    <col min="15106" max="15106" width="15.5546875" style="88" bestFit="1" customWidth="1"/>
    <col min="15107" max="15107" width="13.44140625" style="88" bestFit="1" customWidth="1"/>
    <col min="15108" max="15108" width="16.109375" style="88" bestFit="1" customWidth="1"/>
    <col min="15109" max="15354" width="8.88671875" style="88"/>
    <col min="15355" max="15355" width="6.33203125" style="88" customWidth="1"/>
    <col min="15356" max="15356" width="3.6640625" style="88" customWidth="1"/>
    <col min="15357" max="15357" width="51" style="88" customWidth="1"/>
    <col min="15358" max="15358" width="15.44140625" style="88" customWidth="1"/>
    <col min="15359" max="15359" width="13" style="88" bestFit="1" customWidth="1"/>
    <col min="15360" max="15360" width="15.5546875" style="88" bestFit="1" customWidth="1"/>
    <col min="15361" max="15361" width="13" style="88" bestFit="1" customWidth="1"/>
    <col min="15362" max="15362" width="15.5546875" style="88" bestFit="1" customWidth="1"/>
    <col min="15363" max="15363" width="13.44140625" style="88" bestFit="1" customWidth="1"/>
    <col min="15364" max="15364" width="16.109375" style="88" bestFit="1" customWidth="1"/>
    <col min="15365" max="15610" width="8.88671875" style="88"/>
    <col min="15611" max="15611" width="6.33203125" style="88" customWidth="1"/>
    <col min="15612" max="15612" width="3.6640625" style="88" customWidth="1"/>
    <col min="15613" max="15613" width="51" style="88" customWidth="1"/>
    <col min="15614" max="15614" width="15.44140625" style="88" customWidth="1"/>
    <col min="15615" max="15615" width="13" style="88" bestFit="1" customWidth="1"/>
    <col min="15616" max="15616" width="15.5546875" style="88" bestFit="1" customWidth="1"/>
    <col min="15617" max="15617" width="13" style="88" bestFit="1" customWidth="1"/>
    <col min="15618" max="15618" width="15.5546875" style="88" bestFit="1" customWidth="1"/>
    <col min="15619" max="15619" width="13.44140625" style="88" bestFit="1" customWidth="1"/>
    <col min="15620" max="15620" width="16.109375" style="88" bestFit="1" customWidth="1"/>
    <col min="15621" max="15866" width="8.88671875" style="88"/>
    <col min="15867" max="15867" width="6.33203125" style="88" customWidth="1"/>
    <col min="15868" max="15868" width="3.6640625" style="88" customWidth="1"/>
    <col min="15869" max="15869" width="51" style="88" customWidth="1"/>
    <col min="15870" max="15870" width="15.44140625" style="88" customWidth="1"/>
    <col min="15871" max="15871" width="13" style="88" bestFit="1" customWidth="1"/>
    <col min="15872" max="15872" width="15.5546875" style="88" bestFit="1" customWidth="1"/>
    <col min="15873" max="15873" width="13" style="88" bestFit="1" customWidth="1"/>
    <col min="15874" max="15874" width="15.5546875" style="88" bestFit="1" customWidth="1"/>
    <col min="15875" max="15875" width="13.44140625" style="88" bestFit="1" customWidth="1"/>
    <col min="15876" max="15876" width="16.109375" style="88" bestFit="1" customWidth="1"/>
    <col min="15877" max="16122" width="8.88671875" style="88"/>
    <col min="16123" max="16123" width="6.33203125" style="88" customWidth="1"/>
    <col min="16124" max="16124" width="3.6640625" style="88" customWidth="1"/>
    <col min="16125" max="16125" width="51" style="88" customWidth="1"/>
    <col min="16126" max="16126" width="15.44140625" style="88" customWidth="1"/>
    <col min="16127" max="16127" width="13" style="88" bestFit="1" customWidth="1"/>
    <col min="16128" max="16128" width="15.5546875" style="88" bestFit="1" customWidth="1"/>
    <col min="16129" max="16129" width="13" style="88" bestFit="1" customWidth="1"/>
    <col min="16130" max="16130" width="15.5546875" style="88" bestFit="1" customWidth="1"/>
    <col min="16131" max="16131" width="13.44140625" style="88" bestFit="1" customWidth="1"/>
    <col min="16132" max="16132" width="16.109375" style="88" bestFit="1" customWidth="1"/>
    <col min="16133" max="16384" width="8.88671875" style="88"/>
  </cols>
  <sheetData>
    <row r="1" spans="1:10" ht="24" customHeight="1">
      <c r="A1" s="277" t="s">
        <v>169</v>
      </c>
      <c r="B1" s="278"/>
      <c r="C1" s="278"/>
      <c r="D1" s="278"/>
      <c r="E1" s="278"/>
      <c r="F1" s="278"/>
      <c r="G1" s="278"/>
      <c r="H1" s="278"/>
      <c r="I1" s="278" t="s">
        <v>224</v>
      </c>
      <c r="J1" s="279"/>
    </row>
    <row r="2" spans="1:10" ht="24" customHeight="1" thickBot="1">
      <c r="A2" s="280" t="s">
        <v>170</v>
      </c>
      <c r="B2" s="281"/>
      <c r="C2" s="281"/>
      <c r="D2" s="281"/>
      <c r="E2" s="281"/>
      <c r="F2" s="281"/>
      <c r="G2" s="281"/>
      <c r="H2" s="281"/>
      <c r="I2" s="281" t="s">
        <v>171</v>
      </c>
      <c r="J2" s="282"/>
    </row>
    <row r="3" spans="1:10" ht="34.5" customHeight="1">
      <c r="A3" s="283" t="s">
        <v>12</v>
      </c>
      <c r="B3" s="277" t="s">
        <v>13</v>
      </c>
      <c r="C3" s="278"/>
      <c r="D3" s="279"/>
      <c r="E3" s="288" t="s">
        <v>217</v>
      </c>
      <c r="F3" s="289"/>
      <c r="G3" s="288" t="s">
        <v>225</v>
      </c>
      <c r="H3" s="289"/>
      <c r="I3" s="288" t="s">
        <v>14</v>
      </c>
      <c r="J3" s="289"/>
    </row>
    <row r="4" spans="1:10" ht="16.2" thickBot="1">
      <c r="A4" s="284"/>
      <c r="B4" s="285"/>
      <c r="C4" s="286"/>
      <c r="D4" s="287"/>
      <c r="E4" s="89" t="s">
        <v>15</v>
      </c>
      <c r="F4" s="90" t="s">
        <v>16</v>
      </c>
      <c r="G4" s="89" t="s">
        <v>15</v>
      </c>
      <c r="H4" s="91" t="s">
        <v>16</v>
      </c>
      <c r="I4" s="89" t="s">
        <v>15</v>
      </c>
      <c r="J4" s="90" t="s">
        <v>16</v>
      </c>
    </row>
    <row r="5" spans="1:10" ht="24" customHeight="1">
      <c r="A5" s="92" t="s">
        <v>1</v>
      </c>
      <c r="B5" s="292" t="s">
        <v>172</v>
      </c>
      <c r="C5" s="293"/>
      <c r="D5" s="294"/>
      <c r="E5" s="295"/>
      <c r="F5" s="296"/>
      <c r="G5" s="295"/>
      <c r="H5" s="296"/>
      <c r="I5" s="295"/>
      <c r="J5" s="296"/>
    </row>
    <row r="6" spans="1:10" ht="24" customHeight="1">
      <c r="A6" s="93"/>
      <c r="B6" s="94">
        <v>1</v>
      </c>
      <c r="C6" s="95" t="s">
        <v>173</v>
      </c>
      <c r="D6" s="96" t="s">
        <v>17</v>
      </c>
      <c r="E6" s="97">
        <v>8361.5161449999978</v>
      </c>
      <c r="F6" s="98">
        <v>32629.87084</v>
      </c>
      <c r="G6" s="99">
        <v>7665.5918469999997</v>
      </c>
      <c r="H6" s="100">
        <v>31802.42584</v>
      </c>
      <c r="I6" s="99">
        <f t="shared" ref="I6:J6" si="0">(E6-G6)/G6*100</f>
        <v>9.0785462086969115</v>
      </c>
      <c r="J6" s="100">
        <f t="shared" si="0"/>
        <v>2.6018298231805566</v>
      </c>
    </row>
    <row r="7" spans="1:10" ht="24" customHeight="1">
      <c r="A7" s="93"/>
      <c r="B7" s="94">
        <v>2</v>
      </c>
      <c r="C7" s="95" t="s">
        <v>174</v>
      </c>
      <c r="D7" s="96" t="s">
        <v>17</v>
      </c>
      <c r="E7" s="99">
        <v>4.1513455700000002</v>
      </c>
      <c r="F7" s="98">
        <v>18.65489474</v>
      </c>
      <c r="G7" s="99">
        <v>12.390311960000002</v>
      </c>
      <c r="H7" s="100">
        <v>32.75142795</v>
      </c>
      <c r="I7" s="99">
        <f>(E7-G7)/G7*100</f>
        <v>-66.495229632620166</v>
      </c>
      <c r="J7" s="100">
        <f>(F7-H7)/H7*100</f>
        <v>-43.040972844055794</v>
      </c>
    </row>
    <row r="8" spans="1:10" ht="19.5" customHeight="1">
      <c r="A8" s="93"/>
      <c r="B8" s="94">
        <v>3</v>
      </c>
      <c r="C8" s="95" t="s">
        <v>175</v>
      </c>
      <c r="D8" s="96" t="s">
        <v>17</v>
      </c>
      <c r="E8" s="99">
        <v>204.88158175999999</v>
      </c>
      <c r="F8" s="98">
        <f>406.92200947+1.48</f>
        <v>408.40200947</v>
      </c>
      <c r="G8" s="99">
        <v>178.93419970000002</v>
      </c>
      <c r="H8" s="100">
        <v>298.42922436000003</v>
      </c>
      <c r="I8" s="99">
        <f t="shared" ref="I8:J11" si="1">(E8-G8)/G8*100</f>
        <v>14.501074754576369</v>
      </c>
      <c r="J8" s="100">
        <f t="shared" si="1"/>
        <v>36.850541479589815</v>
      </c>
    </row>
    <row r="9" spans="1:10" ht="37.5" customHeight="1">
      <c r="A9" s="93"/>
      <c r="B9" s="101">
        <v>4</v>
      </c>
      <c r="C9" s="102" t="s">
        <v>176</v>
      </c>
      <c r="D9" s="103" t="s">
        <v>17</v>
      </c>
      <c r="E9" s="104">
        <v>-377.03</v>
      </c>
      <c r="F9" s="105">
        <v>-377.03</v>
      </c>
      <c r="G9" s="104">
        <v>-35.16857366666602</v>
      </c>
      <c r="H9" s="105">
        <v>-874.89534600000002</v>
      </c>
      <c r="I9" s="104">
        <v>0</v>
      </c>
      <c r="J9" s="105">
        <v>0</v>
      </c>
    </row>
    <row r="10" spans="1:10" ht="15.6" thickBot="1">
      <c r="A10" s="93"/>
      <c r="B10" s="101">
        <v>5</v>
      </c>
      <c r="C10" s="102" t="s">
        <v>168</v>
      </c>
      <c r="D10" s="103" t="s">
        <v>17</v>
      </c>
      <c r="E10" s="104">
        <v>0</v>
      </c>
      <c r="F10" s="105">
        <v>0</v>
      </c>
      <c r="G10" s="104">
        <v>0</v>
      </c>
      <c r="H10" s="105">
        <v>0</v>
      </c>
      <c r="I10" s="104">
        <v>0</v>
      </c>
      <c r="J10" s="105" t="e">
        <f t="shared" si="1"/>
        <v>#DIV/0!</v>
      </c>
    </row>
    <row r="11" spans="1:10" ht="24" customHeight="1" thickBot="1">
      <c r="A11" s="93"/>
      <c r="B11" s="106">
        <v>6</v>
      </c>
      <c r="C11" s="107" t="s">
        <v>177</v>
      </c>
      <c r="D11" s="108" t="s">
        <v>17</v>
      </c>
      <c r="E11" s="109">
        <f>SUM(E6:E10)</f>
        <v>8193.5190723299984</v>
      </c>
      <c r="F11" s="109">
        <f>SUM(F6:F10)</f>
        <v>32679.89774421</v>
      </c>
      <c r="G11" s="109">
        <f>SUM(G6:G10)</f>
        <v>7821.7477849933339</v>
      </c>
      <c r="H11" s="109">
        <f>SUM(H6:H10)</f>
        <v>31258.711146309997</v>
      </c>
      <c r="I11" s="109">
        <f t="shared" si="1"/>
        <v>4.7530462187739966</v>
      </c>
      <c r="J11" s="110">
        <f t="shared" si="1"/>
        <v>4.5465297377360683</v>
      </c>
    </row>
    <row r="12" spans="1:10" ht="24" customHeight="1">
      <c r="A12" s="111" t="s">
        <v>18</v>
      </c>
      <c r="B12" s="292" t="s">
        <v>178</v>
      </c>
      <c r="C12" s="293"/>
      <c r="D12" s="294"/>
      <c r="E12" s="295"/>
      <c r="F12" s="296"/>
      <c r="G12" s="297"/>
      <c r="H12" s="298"/>
      <c r="I12" s="295"/>
      <c r="J12" s="296"/>
    </row>
    <row r="13" spans="1:10" ht="24" customHeight="1">
      <c r="A13" s="93"/>
      <c r="B13" s="94">
        <v>1</v>
      </c>
      <c r="C13" s="112" t="s">
        <v>177</v>
      </c>
      <c r="D13" s="96" t="s">
        <v>17</v>
      </c>
      <c r="E13" s="99">
        <v>8570.5413281199981</v>
      </c>
      <c r="F13" s="98">
        <v>33056.92</v>
      </c>
      <c r="G13" s="99">
        <v>7856.9163586599998</v>
      </c>
      <c r="H13" s="100">
        <v>32133.606492309998</v>
      </c>
      <c r="I13" s="99">
        <f>(E13-G13)/G13*100</f>
        <v>9.0827614407964408</v>
      </c>
      <c r="J13" s="100">
        <f>(F13-H13)/H13*100</f>
        <v>2.8733578595074944</v>
      </c>
    </row>
    <row r="14" spans="1:10" ht="24" customHeight="1">
      <c r="A14" s="93"/>
      <c r="B14" s="94">
        <v>2</v>
      </c>
      <c r="C14" s="112" t="s">
        <v>179</v>
      </c>
      <c r="D14" s="96" t="s">
        <v>17</v>
      </c>
      <c r="E14" s="99">
        <v>7579.5629317266685</v>
      </c>
      <c r="F14" s="98">
        <v>28497.82</v>
      </c>
      <c r="G14" s="99">
        <v>7304.5500426899962</v>
      </c>
      <c r="H14" s="100">
        <v>27258.614008999997</v>
      </c>
      <c r="I14" s="99">
        <f t="shared" ref="I14:J19" si="2">(E14-G14)/G14*100</f>
        <v>3.7649531789010129</v>
      </c>
      <c r="J14" s="100">
        <f t="shared" si="2"/>
        <v>4.5461078490302294</v>
      </c>
    </row>
    <row r="15" spans="1:10" ht="37.5" customHeight="1">
      <c r="A15" s="93"/>
      <c r="B15" s="94">
        <v>3</v>
      </c>
      <c r="C15" s="95" t="s">
        <v>180</v>
      </c>
      <c r="D15" s="96" t="s">
        <v>17</v>
      </c>
      <c r="E15" s="99">
        <v>120.20028399999995</v>
      </c>
      <c r="F15" s="98">
        <v>377.03</v>
      </c>
      <c r="G15" s="99">
        <v>35.168573666666248</v>
      </c>
      <c r="H15" s="100">
        <v>874.89534600000002</v>
      </c>
      <c r="I15" s="99">
        <v>0</v>
      </c>
      <c r="J15" s="100">
        <f t="shared" si="2"/>
        <v>-56.905702867917654</v>
      </c>
    </row>
    <row r="16" spans="1:10" ht="24" customHeight="1">
      <c r="A16" s="93"/>
      <c r="B16" s="94">
        <v>4</v>
      </c>
      <c r="C16" s="95" t="s">
        <v>181</v>
      </c>
      <c r="D16" s="96" t="s">
        <v>17</v>
      </c>
      <c r="E16" s="99">
        <v>1.2113609999999966</v>
      </c>
      <c r="F16" s="100">
        <v>36.25</v>
      </c>
      <c r="G16" s="99">
        <v>0</v>
      </c>
      <c r="H16" s="100">
        <v>0</v>
      </c>
      <c r="I16" s="99" t="e">
        <f t="shared" si="2"/>
        <v>#DIV/0!</v>
      </c>
      <c r="J16" s="100" t="e">
        <f t="shared" si="2"/>
        <v>#DIV/0!</v>
      </c>
    </row>
    <row r="17" spans="1:10" ht="24" customHeight="1" thickBot="1">
      <c r="A17" s="93"/>
      <c r="B17" s="113">
        <v>5</v>
      </c>
      <c r="C17" s="114" t="s">
        <v>182</v>
      </c>
      <c r="D17" s="115" t="s">
        <v>17</v>
      </c>
      <c r="E17" s="116">
        <f>E13-E15-E16</f>
        <v>8449.1296831199979</v>
      </c>
      <c r="F17" s="116">
        <f>F13-F15-F16</f>
        <v>32643.64</v>
      </c>
      <c r="G17" s="116">
        <f>G13-G15-G16</f>
        <v>7821.7477849933339</v>
      </c>
      <c r="H17" s="116">
        <f>H13-H15-H16</f>
        <v>31258.711146309997</v>
      </c>
      <c r="I17" s="116">
        <f t="shared" si="2"/>
        <v>8.0209937135833993</v>
      </c>
      <c r="J17" s="117">
        <f t="shared" si="2"/>
        <v>4.4305372899339428</v>
      </c>
    </row>
    <row r="18" spans="1:10" ht="24" customHeight="1" thickBot="1">
      <c r="A18" s="93"/>
      <c r="B18" s="106">
        <v>6</v>
      </c>
      <c r="C18" s="107" t="s">
        <v>183</v>
      </c>
      <c r="D18" s="108" t="s">
        <v>17</v>
      </c>
      <c r="E18" s="110">
        <f>E17-E14</f>
        <v>869.56675139332947</v>
      </c>
      <c r="F18" s="110">
        <f>F17-F14</f>
        <v>4145.82</v>
      </c>
      <c r="G18" s="109">
        <v>517.19774230333769</v>
      </c>
      <c r="H18" s="110">
        <v>4000.0971373100001</v>
      </c>
      <c r="I18" s="109">
        <f t="shared" si="2"/>
        <v>68.130422905699092</v>
      </c>
      <c r="J18" s="110">
        <f t="shared" si="2"/>
        <v>3.6429830998553161</v>
      </c>
    </row>
    <row r="19" spans="1:10" ht="24" customHeight="1" thickBot="1">
      <c r="A19" s="93"/>
      <c r="B19" s="118">
        <v>7</v>
      </c>
      <c r="C19" s="119" t="s">
        <v>184</v>
      </c>
      <c r="D19" s="120" t="s">
        <v>185</v>
      </c>
      <c r="E19" s="121">
        <f>E18/E17*100</f>
        <v>10.291790799833313</v>
      </c>
      <c r="F19" s="121">
        <f>F18/F17*100</f>
        <v>12.700238086193819</v>
      </c>
      <c r="G19" s="121">
        <f>G18/G17*100</f>
        <v>6.6123040082630133</v>
      </c>
      <c r="H19" s="121">
        <f>H18/H17*100</f>
        <v>12.796743661589517</v>
      </c>
      <c r="I19" s="122">
        <f t="shared" si="2"/>
        <v>55.646062052988768</v>
      </c>
      <c r="J19" s="123">
        <f t="shared" si="2"/>
        <v>-0.75414166250252612</v>
      </c>
    </row>
    <row r="20" spans="1:10" ht="24" customHeight="1">
      <c r="A20" s="111" t="s">
        <v>6</v>
      </c>
      <c r="B20" s="292" t="s">
        <v>186</v>
      </c>
      <c r="C20" s="293"/>
      <c r="D20" s="294"/>
      <c r="E20" s="295"/>
      <c r="F20" s="296"/>
      <c r="G20" s="295"/>
      <c r="H20" s="296"/>
      <c r="I20" s="295"/>
      <c r="J20" s="296"/>
    </row>
    <row r="21" spans="1:10" ht="24" customHeight="1">
      <c r="A21" s="124"/>
      <c r="B21" s="94">
        <v>1</v>
      </c>
      <c r="C21" s="112" t="s">
        <v>187</v>
      </c>
      <c r="D21" s="96" t="s">
        <v>19</v>
      </c>
      <c r="E21" s="99">
        <v>4187.74</v>
      </c>
      <c r="F21" s="100">
        <v>17829.52</v>
      </c>
      <c r="G21" s="99">
        <v>3666.47</v>
      </c>
      <c r="H21" s="100">
        <v>15214.580000000002</v>
      </c>
      <c r="I21" s="99">
        <f t="shared" ref="I21:J27" si="3">(E21-G21)/G21*100</f>
        <v>14.217217105281103</v>
      </c>
      <c r="J21" s="100">
        <f t="shared" si="3"/>
        <v>17.187066616364032</v>
      </c>
    </row>
    <row r="22" spans="1:10" ht="24" customHeight="1" thickBot="1">
      <c r="A22" s="124"/>
      <c r="B22" s="101">
        <v>2</v>
      </c>
      <c r="C22" s="125" t="s">
        <v>188</v>
      </c>
      <c r="D22" s="103" t="s">
        <v>19</v>
      </c>
      <c r="E22" s="104">
        <v>4.509999999999998</v>
      </c>
      <c r="F22" s="105">
        <v>35.119999999999997</v>
      </c>
      <c r="G22" s="104">
        <v>6.64</v>
      </c>
      <c r="H22" s="105">
        <v>23.56</v>
      </c>
      <c r="I22" s="104">
        <f t="shared" si="3"/>
        <v>-32.078313253012077</v>
      </c>
      <c r="J22" s="105">
        <f t="shared" si="3"/>
        <v>49.066213921901522</v>
      </c>
    </row>
    <row r="23" spans="1:10" ht="24" customHeight="1" thickBot="1">
      <c r="A23" s="124"/>
      <c r="B23" s="126">
        <v>3</v>
      </c>
      <c r="C23" s="107" t="s">
        <v>189</v>
      </c>
      <c r="D23" s="127" t="s">
        <v>19</v>
      </c>
      <c r="E23" s="109">
        <f>SUM(E21:E22)</f>
        <v>4192.25</v>
      </c>
      <c r="F23" s="109">
        <f>SUM(F21:F22)</f>
        <v>17864.64</v>
      </c>
      <c r="G23" s="109">
        <f>SUM(G21:G22)</f>
        <v>3673.1099999999997</v>
      </c>
      <c r="H23" s="109">
        <f>SUM(H21:H22)</f>
        <v>15238.140000000001</v>
      </c>
      <c r="I23" s="109">
        <f t="shared" si="3"/>
        <v>14.133527174519694</v>
      </c>
      <c r="J23" s="110">
        <f t="shared" si="3"/>
        <v>17.236355618205359</v>
      </c>
    </row>
    <row r="24" spans="1:10" ht="24" customHeight="1">
      <c r="A24" s="124"/>
      <c r="B24" s="128">
        <v>4</v>
      </c>
      <c r="C24" s="129" t="s">
        <v>190</v>
      </c>
      <c r="D24" s="130" t="s">
        <v>19</v>
      </c>
      <c r="E24" s="131">
        <v>4476.0300000000007</v>
      </c>
      <c r="F24" s="132">
        <v>17863.2</v>
      </c>
      <c r="G24" s="131">
        <v>3877.79</v>
      </c>
      <c r="H24" s="132">
        <v>15262.03</v>
      </c>
      <c r="I24" s="131">
        <f t="shared" si="3"/>
        <v>15.427343925277045</v>
      </c>
      <c r="J24" s="132">
        <f t="shared" si="3"/>
        <v>17.04340772492257</v>
      </c>
    </row>
    <row r="25" spans="1:10" ht="24" customHeight="1" thickBot="1">
      <c r="A25" s="124"/>
      <c r="B25" s="101">
        <v>5</v>
      </c>
      <c r="C25" s="125" t="s">
        <v>191</v>
      </c>
      <c r="D25" s="103" t="s">
        <v>19</v>
      </c>
      <c r="E25" s="104">
        <v>6.5574000000000012</v>
      </c>
      <c r="F25" s="105">
        <v>25.167400000000001</v>
      </c>
      <c r="G25" s="104">
        <v>4.5669000000000004</v>
      </c>
      <c r="H25" s="105">
        <v>13.206900000000001</v>
      </c>
      <c r="I25" s="104">
        <f t="shared" si="3"/>
        <v>43.58536425146162</v>
      </c>
      <c r="J25" s="105">
        <f t="shared" si="3"/>
        <v>90.562508991512004</v>
      </c>
    </row>
    <row r="26" spans="1:10" ht="24" customHeight="1" thickBot="1">
      <c r="A26" s="124"/>
      <c r="B26" s="106">
        <v>6</v>
      </c>
      <c r="C26" s="107" t="s">
        <v>192</v>
      </c>
      <c r="D26" s="127" t="s">
        <v>19</v>
      </c>
      <c r="E26" s="109">
        <f>SUM(E24:E25)</f>
        <v>4482.5874000000003</v>
      </c>
      <c r="F26" s="109">
        <f>SUM(F24:F25)</f>
        <v>17888.367399999999</v>
      </c>
      <c r="G26" s="109">
        <f>SUM(G24:G25)</f>
        <v>3882.3568999999998</v>
      </c>
      <c r="H26" s="109">
        <f>SUM(H24:H25)</f>
        <v>15275.2369</v>
      </c>
      <c r="I26" s="109">
        <f t="shared" si="3"/>
        <v>15.460466810766436</v>
      </c>
      <c r="J26" s="110">
        <f t="shared" si="3"/>
        <v>17.106972003818804</v>
      </c>
    </row>
    <row r="27" spans="1:10" ht="24" customHeight="1" thickBot="1">
      <c r="A27" s="133"/>
      <c r="B27" s="118">
        <v>7</v>
      </c>
      <c r="C27" s="119" t="s">
        <v>193</v>
      </c>
      <c r="D27" s="134" t="s">
        <v>185</v>
      </c>
      <c r="E27" s="121">
        <f>E26/E23*100</f>
        <v>106.92557457212715</v>
      </c>
      <c r="F27" s="121">
        <f>F26/F23*100</f>
        <v>100.13281767782614</v>
      </c>
      <c r="G27" s="121">
        <f>G26/G23*100</f>
        <v>105.69672294050545</v>
      </c>
      <c r="H27" s="121">
        <f>H26/H23*100</f>
        <v>100.24344769112238</v>
      </c>
      <c r="I27" s="122">
        <f t="shared" si="3"/>
        <v>1.1626203702771276</v>
      </c>
      <c r="J27" s="123">
        <f t="shared" si="3"/>
        <v>-0.11036134115930053</v>
      </c>
    </row>
    <row r="28" spans="1:10" ht="24" customHeight="1">
      <c r="A28" s="290" t="s">
        <v>194</v>
      </c>
      <c r="B28" s="290"/>
      <c r="C28" s="135" t="s">
        <v>195</v>
      </c>
    </row>
    <row r="29" spans="1:10" ht="51" customHeight="1" thickBot="1">
      <c r="A29" s="290" t="s">
        <v>196</v>
      </c>
      <c r="B29" s="290"/>
      <c r="C29" s="291" t="s">
        <v>197</v>
      </c>
      <c r="D29" s="291"/>
      <c r="E29" s="291"/>
      <c r="F29" s="291"/>
      <c r="G29" s="291"/>
      <c r="H29" s="291"/>
      <c r="I29" s="291"/>
      <c r="J29" s="291"/>
    </row>
    <row r="30" spans="1:10" ht="24" customHeight="1">
      <c r="A30" s="277" t="s">
        <v>169</v>
      </c>
      <c r="B30" s="278"/>
      <c r="C30" s="278"/>
      <c r="D30" s="278"/>
      <c r="E30" s="278"/>
      <c r="F30" s="278"/>
      <c r="G30" s="278"/>
      <c r="H30" s="278"/>
      <c r="I30" s="278" t="str">
        <f>I1</f>
        <v>QTR - 4</v>
      </c>
      <c r="J30" s="279"/>
    </row>
    <row r="31" spans="1:10" ht="24" customHeight="1" thickBot="1">
      <c r="A31" s="280" t="s">
        <v>198</v>
      </c>
      <c r="B31" s="281"/>
      <c r="C31" s="281"/>
      <c r="D31" s="281"/>
      <c r="E31" s="281"/>
      <c r="F31" s="281"/>
      <c r="G31" s="281"/>
      <c r="H31" s="281"/>
      <c r="I31" s="281" t="s">
        <v>199</v>
      </c>
      <c r="J31" s="282"/>
    </row>
    <row r="32" spans="1:10" ht="42" customHeight="1">
      <c r="A32" s="299" t="s">
        <v>12</v>
      </c>
      <c r="B32" s="278" t="s">
        <v>13</v>
      </c>
      <c r="C32" s="278"/>
      <c r="D32" s="301"/>
      <c r="E32" s="288" t="s">
        <v>217</v>
      </c>
      <c r="F32" s="289"/>
      <c r="G32" s="288" t="s">
        <v>225</v>
      </c>
      <c r="H32" s="289"/>
      <c r="I32" s="288" t="s">
        <v>14</v>
      </c>
      <c r="J32" s="289"/>
    </row>
    <row r="33" spans="1:10" ht="16.2" thickBot="1">
      <c r="A33" s="300"/>
      <c r="B33" s="286"/>
      <c r="C33" s="286"/>
      <c r="D33" s="302"/>
      <c r="E33" s="136" t="s">
        <v>15</v>
      </c>
      <c r="F33" s="90" t="s">
        <v>16</v>
      </c>
      <c r="G33" s="89" t="s">
        <v>15</v>
      </c>
      <c r="H33" s="91" t="s">
        <v>16</v>
      </c>
      <c r="I33" s="89" t="s">
        <v>15</v>
      </c>
      <c r="J33" s="90" t="s">
        <v>16</v>
      </c>
    </row>
    <row r="34" spans="1:10" ht="24" customHeight="1">
      <c r="A34" s="137" t="s">
        <v>1</v>
      </c>
      <c r="B34" s="293" t="s">
        <v>200</v>
      </c>
      <c r="C34" s="293"/>
      <c r="D34" s="303"/>
      <c r="E34" s="304"/>
      <c r="F34" s="296"/>
      <c r="G34" s="295"/>
      <c r="H34" s="296"/>
      <c r="I34" s="295"/>
      <c r="J34" s="296"/>
    </row>
    <row r="35" spans="1:10" ht="24" customHeight="1">
      <c r="A35" s="94"/>
      <c r="B35" s="138">
        <v>1</v>
      </c>
      <c r="C35" s="112" t="s">
        <v>201</v>
      </c>
      <c r="D35" s="139" t="s">
        <v>202</v>
      </c>
      <c r="E35" s="140">
        <f>(E62/(E11-E9)*10)</f>
        <v>3.8510678512487635</v>
      </c>
      <c r="F35" s="98">
        <f>(F62/(F11-F9)*10)</f>
        <v>5.1553143207583556</v>
      </c>
      <c r="G35" s="98">
        <f>(G62/(G11-G9)*10)</f>
        <v>5.2364054957327797</v>
      </c>
      <c r="H35" s="98">
        <f>(H62/(H11-H9)*10)</f>
        <v>5.3721045610399045</v>
      </c>
      <c r="I35" s="99">
        <f>(E35-G35)/G35*100</f>
        <v>-26.455889361756785</v>
      </c>
      <c r="J35" s="100">
        <f>(F35-H35)/H35*100</f>
        <v>-4.0354806541513737</v>
      </c>
    </row>
    <row r="36" spans="1:10" ht="24" customHeight="1">
      <c r="A36" s="94"/>
      <c r="B36" s="141">
        <v>2</v>
      </c>
      <c r="C36" s="142" t="s">
        <v>203</v>
      </c>
      <c r="D36" s="143" t="s">
        <v>202</v>
      </c>
      <c r="E36" s="140">
        <f>E82/(E14+E15+E16)*10</f>
        <v>5.4396535407743425</v>
      </c>
      <c r="F36" s="144">
        <f>F82/(F14+F15+F16)*10</f>
        <v>6.6444427572800766</v>
      </c>
      <c r="G36" s="140">
        <f>G82/(G14+G15+G16)*10</f>
        <v>6.3432031162947276</v>
      </c>
      <c r="H36" s="144">
        <f>H82/(H14+H15+H16)*10</f>
        <v>6.7193935038325767</v>
      </c>
      <c r="I36" s="145">
        <f>(E36-G36)/G36*100</f>
        <v>-14.244374000878249</v>
      </c>
      <c r="J36" s="146">
        <f>(F36-H36)/H36*100</f>
        <v>-1.1154391614325021</v>
      </c>
    </row>
    <row r="37" spans="1:10" ht="24" customHeight="1">
      <c r="A37" s="147" t="s">
        <v>18</v>
      </c>
      <c r="B37" s="305" t="s">
        <v>20</v>
      </c>
      <c r="C37" s="305"/>
      <c r="D37" s="306"/>
      <c r="E37" s="307"/>
      <c r="F37" s="308"/>
      <c r="G37" s="307"/>
      <c r="H37" s="308"/>
      <c r="I37" s="309"/>
      <c r="J37" s="308"/>
    </row>
    <row r="38" spans="1:10" ht="24" customHeight="1" thickBot="1">
      <c r="A38" s="148"/>
      <c r="B38" s="149">
        <v>3</v>
      </c>
      <c r="C38" s="150" t="s">
        <v>204</v>
      </c>
      <c r="D38" s="151" t="s">
        <v>202</v>
      </c>
      <c r="E38" s="152">
        <f>E60/(E14+E15+E16)*10</f>
        <v>6.4507301647417448</v>
      </c>
      <c r="F38" s="153">
        <f>F60/(F14+F15+F16)*10</f>
        <v>7.0030749089450071</v>
      </c>
      <c r="G38" s="154">
        <f>G60/(G14+G15+G16)*10</f>
        <v>6.6753445578033856</v>
      </c>
      <c r="H38" s="153">
        <f>H60/(H14+H15+H16)*10</f>
        <v>6.7326082789716732</v>
      </c>
      <c r="I38" s="155">
        <f>(E38-G38)/G38*100</f>
        <v>-3.3648359439224715</v>
      </c>
      <c r="J38" s="156">
        <f>(F38-H38)/H38*100</f>
        <v>4.0172637225619843</v>
      </c>
    </row>
    <row r="39" spans="1:10" ht="24" customHeight="1">
      <c r="A39" s="290" t="s">
        <v>22</v>
      </c>
      <c r="B39" s="290"/>
      <c r="C39" s="135" t="s">
        <v>205</v>
      </c>
    </row>
    <row r="40" spans="1:10" ht="24" customHeight="1">
      <c r="A40" s="290" t="s">
        <v>23</v>
      </c>
      <c r="B40" s="290"/>
      <c r="C40" s="135" t="s">
        <v>206</v>
      </c>
    </row>
    <row r="41" spans="1:10" ht="24" customHeight="1">
      <c r="A41" s="290" t="s">
        <v>24</v>
      </c>
      <c r="B41" s="290"/>
      <c r="C41" s="135" t="s">
        <v>207</v>
      </c>
    </row>
    <row r="42" spans="1:10" ht="24" customHeight="1" thickBot="1"/>
    <row r="43" spans="1:10" ht="24" customHeight="1">
      <c r="A43" s="277" t="s">
        <v>169</v>
      </c>
      <c r="B43" s="278"/>
      <c r="C43" s="278"/>
      <c r="D43" s="278"/>
      <c r="E43" s="278"/>
      <c r="F43" s="278"/>
      <c r="G43" s="278"/>
      <c r="H43" s="278"/>
      <c r="I43" s="278" t="str">
        <f>I30</f>
        <v>QTR - 4</v>
      </c>
      <c r="J43" s="279"/>
    </row>
    <row r="44" spans="1:10" ht="24" customHeight="1" thickBot="1">
      <c r="A44" s="280" t="s">
        <v>208</v>
      </c>
      <c r="B44" s="281"/>
      <c r="C44" s="281"/>
      <c r="D44" s="281"/>
      <c r="E44" s="281"/>
      <c r="F44" s="281"/>
      <c r="G44" s="281"/>
      <c r="H44" s="281"/>
      <c r="I44" s="281" t="s">
        <v>209</v>
      </c>
      <c r="J44" s="282"/>
    </row>
    <row r="45" spans="1:10" ht="44.25" customHeight="1">
      <c r="A45" s="310" t="s">
        <v>12</v>
      </c>
      <c r="B45" s="278" t="s">
        <v>13</v>
      </c>
      <c r="C45" s="278"/>
      <c r="D45" s="301"/>
      <c r="E45" s="288" t="s">
        <v>217</v>
      </c>
      <c r="F45" s="289"/>
      <c r="G45" s="288" t="s">
        <v>225</v>
      </c>
      <c r="H45" s="289"/>
      <c r="I45" s="283" t="s">
        <v>14</v>
      </c>
      <c r="J45" s="314"/>
    </row>
    <row r="46" spans="1:10" ht="16.2" thickBot="1">
      <c r="A46" s="311"/>
      <c r="B46" s="302"/>
      <c r="C46" s="312"/>
      <c r="D46" s="313"/>
      <c r="E46" s="136" t="s">
        <v>15</v>
      </c>
      <c r="F46" s="90" t="s">
        <v>16</v>
      </c>
      <c r="G46" s="89" t="s">
        <v>15</v>
      </c>
      <c r="H46" s="91" t="s">
        <v>16</v>
      </c>
      <c r="I46" s="89" t="s">
        <v>15</v>
      </c>
      <c r="J46" s="90" t="s">
        <v>16</v>
      </c>
    </row>
    <row r="47" spans="1:10" ht="24" customHeight="1">
      <c r="A47" s="137">
        <v>1</v>
      </c>
      <c r="B47" s="293" t="s">
        <v>67</v>
      </c>
      <c r="C47" s="293"/>
      <c r="D47" s="158" t="s">
        <v>19</v>
      </c>
      <c r="E47" s="159">
        <v>4688.6704000000009</v>
      </c>
      <c r="F47" s="160">
        <v>19151.276399999999</v>
      </c>
      <c r="G47" s="159">
        <v>5289.7847221504644</v>
      </c>
      <c r="H47" s="161">
        <v>17834.188699999999</v>
      </c>
      <c r="I47" s="162">
        <f t="shared" ref="I47:J60" si="4">(E47-G47)/G47*100</f>
        <v>-11.363682148223447</v>
      </c>
      <c r="J47" s="163">
        <f t="shared" si="4"/>
        <v>7.3851842781051209</v>
      </c>
    </row>
    <row r="48" spans="1:10" ht="24" customHeight="1">
      <c r="A48" s="147">
        <v>2</v>
      </c>
      <c r="B48" s="305" t="s">
        <v>26</v>
      </c>
      <c r="C48" s="305"/>
      <c r="D48" s="139" t="s">
        <v>19</v>
      </c>
      <c r="E48" s="97">
        <v>119.24699999999996</v>
      </c>
      <c r="F48" s="164">
        <v>521.78549999999996</v>
      </c>
      <c r="G48" s="140">
        <v>-655.60199999999998</v>
      </c>
      <c r="H48" s="146">
        <v>536.71799999999996</v>
      </c>
      <c r="I48" s="145">
        <f t="shared" si="4"/>
        <v>-118.18893169941518</v>
      </c>
      <c r="J48" s="146">
        <f t="shared" si="4"/>
        <v>-2.7821872938861758</v>
      </c>
    </row>
    <row r="49" spans="1:11" ht="24" customHeight="1">
      <c r="A49" s="147">
        <v>3</v>
      </c>
      <c r="B49" s="305" t="s">
        <v>74</v>
      </c>
      <c r="C49" s="305"/>
      <c r="D49" s="139" t="s">
        <v>19</v>
      </c>
      <c r="E49" s="144">
        <v>79.118299999999977</v>
      </c>
      <c r="F49" s="144">
        <f>SUM(F50:F58)</f>
        <v>269.40979999999996</v>
      </c>
      <c r="G49" s="144">
        <f>SUM(G50:G58)</f>
        <v>63.291799999999995</v>
      </c>
      <c r="H49" s="144">
        <f>SUM(H50:H58)</f>
        <v>192.24259999999998</v>
      </c>
      <c r="I49" s="145">
        <f t="shared" si="4"/>
        <v>25.005608941442624</v>
      </c>
      <c r="J49" s="146">
        <f t="shared" si="4"/>
        <v>40.140530766853963</v>
      </c>
    </row>
    <row r="50" spans="1:11" ht="24" customHeight="1">
      <c r="A50" s="165"/>
      <c r="B50" s="138" t="s">
        <v>30</v>
      </c>
      <c r="C50" s="95" t="s">
        <v>68</v>
      </c>
      <c r="D50" s="139" t="s">
        <v>19</v>
      </c>
      <c r="E50" s="166">
        <v>0</v>
      </c>
      <c r="F50" s="100">
        <v>0</v>
      </c>
      <c r="G50" s="166">
        <v>0</v>
      </c>
      <c r="H50" s="100">
        <v>0</v>
      </c>
      <c r="I50" s="99">
        <v>0</v>
      </c>
      <c r="J50" s="100">
        <v>0</v>
      </c>
    </row>
    <row r="51" spans="1:11" ht="34.5" customHeight="1">
      <c r="A51" s="165"/>
      <c r="B51" s="138" t="s">
        <v>34</v>
      </c>
      <c r="C51" s="95" t="s">
        <v>69</v>
      </c>
      <c r="D51" s="139" t="s">
        <v>19</v>
      </c>
      <c r="E51" s="166">
        <v>5.6273000000000053</v>
      </c>
      <c r="F51" s="98">
        <v>47.012700000000002</v>
      </c>
      <c r="G51" s="166">
        <v>7.3359000000000023</v>
      </c>
      <c r="H51" s="100">
        <v>34.487400000000001</v>
      </c>
      <c r="I51" s="99">
        <f t="shared" si="4"/>
        <v>-23.290939080412716</v>
      </c>
      <c r="J51" s="100">
        <f t="shared" si="4"/>
        <v>36.318481532385746</v>
      </c>
    </row>
    <row r="52" spans="1:11" ht="24" customHeight="1">
      <c r="A52" s="165"/>
      <c r="B52" s="138" t="s">
        <v>38</v>
      </c>
      <c r="C52" s="95" t="s">
        <v>70</v>
      </c>
      <c r="D52" s="139" t="s">
        <v>19</v>
      </c>
      <c r="E52" s="166">
        <v>2.9377</v>
      </c>
      <c r="F52" s="98">
        <v>6.6806000000000001</v>
      </c>
      <c r="G52" s="166">
        <v>1.8904000000000001</v>
      </c>
      <c r="H52" s="100">
        <v>3.7673000000000001</v>
      </c>
      <c r="I52" s="99">
        <f t="shared" si="4"/>
        <v>55.400973338975867</v>
      </c>
      <c r="J52" s="100">
        <f t="shared" si="4"/>
        <v>77.331245188862056</v>
      </c>
    </row>
    <row r="53" spans="1:11" ht="24" customHeight="1">
      <c r="A53" s="165"/>
      <c r="B53" s="138" t="s">
        <v>39</v>
      </c>
      <c r="C53" s="95" t="s">
        <v>71</v>
      </c>
      <c r="D53" s="139" t="s">
        <v>19</v>
      </c>
      <c r="E53" s="166">
        <v>47.757999999999996</v>
      </c>
      <c r="F53" s="98">
        <v>161.67789999999999</v>
      </c>
      <c r="G53" s="166">
        <v>38.718499999999992</v>
      </c>
      <c r="H53" s="100">
        <v>123.0744</v>
      </c>
      <c r="I53" s="99">
        <f t="shared" si="4"/>
        <v>23.346720559939062</v>
      </c>
      <c r="J53" s="100">
        <f t="shared" si="4"/>
        <v>31.365986752728432</v>
      </c>
    </row>
    <row r="54" spans="1:11" ht="34.5" customHeight="1">
      <c r="A54" s="165"/>
      <c r="B54" s="138" t="s">
        <v>43</v>
      </c>
      <c r="C54" s="95" t="s">
        <v>72</v>
      </c>
      <c r="D54" s="139" t="s">
        <v>19</v>
      </c>
      <c r="E54" s="166">
        <v>0</v>
      </c>
      <c r="F54" s="98">
        <v>0</v>
      </c>
      <c r="G54" s="166">
        <v>0</v>
      </c>
      <c r="H54" s="100">
        <v>0</v>
      </c>
      <c r="I54" s="99">
        <v>0</v>
      </c>
      <c r="J54" s="100" t="e">
        <f t="shared" si="4"/>
        <v>#DIV/0!</v>
      </c>
    </row>
    <row r="55" spans="1:11" ht="40.5" customHeight="1">
      <c r="A55" s="165"/>
      <c r="B55" s="138" t="s">
        <v>45</v>
      </c>
      <c r="C55" s="95" t="s">
        <v>73</v>
      </c>
      <c r="D55" s="139" t="s">
        <v>19</v>
      </c>
      <c r="E55" s="166">
        <v>9.1899999999999982E-2</v>
      </c>
      <c r="F55" s="100">
        <v>0.3604</v>
      </c>
      <c r="G55" s="166">
        <v>4.5800000000000007E-2</v>
      </c>
      <c r="H55" s="100">
        <v>0.1552</v>
      </c>
      <c r="I55" s="99">
        <f t="shared" si="4"/>
        <v>100.65502183406106</v>
      </c>
      <c r="J55" s="100">
        <f t="shared" si="4"/>
        <v>132.21649484536081</v>
      </c>
    </row>
    <row r="56" spans="1:11" ht="40.5" customHeight="1">
      <c r="A56" s="167"/>
      <c r="B56" s="138" t="s">
        <v>46</v>
      </c>
      <c r="C56" s="168" t="s">
        <v>159</v>
      </c>
      <c r="D56" s="139" t="s">
        <v>19</v>
      </c>
      <c r="E56" s="169">
        <v>-20.096399999999999</v>
      </c>
      <c r="F56" s="170">
        <v>35.43</v>
      </c>
      <c r="G56" s="169">
        <v>12.902600000000003</v>
      </c>
      <c r="H56" s="105">
        <v>25.428200000000004</v>
      </c>
      <c r="I56" s="99">
        <f t="shared" si="4"/>
        <v>-255.75465410072385</v>
      </c>
      <c r="J56" s="100">
        <f t="shared" si="4"/>
        <v>39.333495882524105</v>
      </c>
    </row>
    <row r="57" spans="1:11" ht="40.5" customHeight="1">
      <c r="A57" s="167"/>
      <c r="B57" s="138" t="s">
        <v>160</v>
      </c>
      <c r="C57" s="168" t="s">
        <v>161</v>
      </c>
      <c r="D57" s="139" t="s">
        <v>19</v>
      </c>
      <c r="E57" s="169">
        <v>25.4039</v>
      </c>
      <c r="F57" s="170">
        <v>17.86</v>
      </c>
      <c r="G57" s="169">
        <v>2.8174999999999999</v>
      </c>
      <c r="H57" s="105">
        <v>4.9417999999999997</v>
      </c>
      <c r="I57" s="99">
        <f t="shared" si="4"/>
        <v>801.64685004436558</v>
      </c>
      <c r="J57" s="100">
        <f t="shared" si="4"/>
        <v>261.40677485936294</v>
      </c>
    </row>
    <row r="58" spans="1:11" ht="40.5" customHeight="1">
      <c r="A58" s="167"/>
      <c r="B58" s="171" t="s">
        <v>1</v>
      </c>
      <c r="C58" s="168" t="s">
        <v>210</v>
      </c>
      <c r="D58" s="139" t="s">
        <v>19</v>
      </c>
      <c r="E58" s="169">
        <v>17.395900000000001</v>
      </c>
      <c r="F58" s="170">
        <v>0.38819999999999999</v>
      </c>
      <c r="G58" s="169">
        <v>-0.41890000000000005</v>
      </c>
      <c r="H58" s="105">
        <v>0.38829999999999998</v>
      </c>
      <c r="I58" s="104">
        <v>0</v>
      </c>
      <c r="J58" s="100">
        <f t="shared" si="4"/>
        <v>-2.5753283543648982E-2</v>
      </c>
    </row>
    <row r="59" spans="1:11" ht="24" customHeight="1" thickBot="1">
      <c r="A59" s="113">
        <v>4</v>
      </c>
      <c r="B59" s="316" t="s">
        <v>52</v>
      </c>
      <c r="C59" s="316"/>
      <c r="D59" s="172" t="s">
        <v>19</v>
      </c>
      <c r="E59" s="154">
        <v>80.655199999999979</v>
      </c>
      <c r="F59" s="153">
        <v>304.18819999999999</v>
      </c>
      <c r="G59" s="154">
        <v>202.04055000000005</v>
      </c>
      <c r="H59" s="156">
        <v>378.04050000000007</v>
      </c>
      <c r="I59" s="116">
        <f t="shared" si="4"/>
        <v>-60.079696872731759</v>
      </c>
      <c r="J59" s="117">
        <f t="shared" si="4"/>
        <v>-19.535552407744689</v>
      </c>
    </row>
    <row r="60" spans="1:11" ht="24" customHeight="1" thickBot="1">
      <c r="A60" s="106">
        <v>5</v>
      </c>
      <c r="B60" s="315" t="s">
        <v>75</v>
      </c>
      <c r="C60" s="315"/>
      <c r="D60" s="173" t="s">
        <v>19</v>
      </c>
      <c r="E60" s="109">
        <f>+E59+E49+E48+E47</f>
        <v>4967.6909000000005</v>
      </c>
      <c r="F60" s="109">
        <f>+F59+F49+F48+F47</f>
        <v>20246.659899999999</v>
      </c>
      <c r="G60" s="109">
        <f>+G59+G49+G48+G47</f>
        <v>4899.5150721504642</v>
      </c>
      <c r="H60" s="109">
        <f>+H59+H49+H48+H47</f>
        <v>18941.1898</v>
      </c>
      <c r="I60" s="109">
        <f t="shared" si="4"/>
        <v>1.3914811332463761</v>
      </c>
      <c r="J60" s="110">
        <f t="shared" si="4"/>
        <v>6.8922285969596198</v>
      </c>
      <c r="K60" s="88">
        <v>2511.0562941572502</v>
      </c>
    </row>
    <row r="61" spans="1:11" ht="1.5" customHeight="1">
      <c r="A61" s="174"/>
      <c r="B61" s="175"/>
      <c r="C61" s="175"/>
      <c r="D61" s="176"/>
      <c r="E61" s="177"/>
      <c r="F61" s="178"/>
      <c r="G61" s="179"/>
      <c r="H61" s="180"/>
      <c r="I61" s="179"/>
      <c r="J61" s="180"/>
    </row>
    <row r="62" spans="1:11" ht="24" customHeight="1">
      <c r="A62" s="94">
        <v>1</v>
      </c>
      <c r="B62" s="305" t="s">
        <v>76</v>
      </c>
      <c r="C62" s="305"/>
      <c r="D62" s="139" t="s">
        <v>19</v>
      </c>
      <c r="E62" s="140">
        <f>SUM(E63:E68)</f>
        <v>3300.5765999999971</v>
      </c>
      <c r="F62" s="140">
        <f>SUM(F63:F68)</f>
        <v>17041.885299999998</v>
      </c>
      <c r="G62" s="140">
        <f>SUM(G63:G68)</f>
        <v>4114.2000000000007</v>
      </c>
      <c r="H62" s="140">
        <f>SUM(H63:H68)</f>
        <v>17262.509400000003</v>
      </c>
      <c r="I62" s="99">
        <f t="shared" ref="I62:J77" si="5">(E62-G62)/G62*100</f>
        <v>-19.775980749599036</v>
      </c>
      <c r="J62" s="100">
        <f t="shared" si="5"/>
        <v>-1.2780534677073341</v>
      </c>
    </row>
    <row r="63" spans="1:11" ht="24" customHeight="1">
      <c r="A63" s="165"/>
      <c r="B63" s="138">
        <v>1.1000000000000001</v>
      </c>
      <c r="C63" s="181" t="s">
        <v>89</v>
      </c>
      <c r="D63" s="139" t="s">
        <v>19</v>
      </c>
      <c r="E63" s="166">
        <v>3241.0348999999969</v>
      </c>
      <c r="F63" s="98">
        <v>16912.703399999999</v>
      </c>
      <c r="G63" s="166">
        <v>4060.0040000000008</v>
      </c>
      <c r="H63" s="100">
        <v>17157.129000000001</v>
      </c>
      <c r="I63" s="99">
        <f t="shared" si="5"/>
        <v>-20.171632835829811</v>
      </c>
      <c r="J63" s="100">
        <f t="shared" si="5"/>
        <v>-1.4246299599426122</v>
      </c>
      <c r="K63" s="88">
        <v>2239.9628599329999</v>
      </c>
    </row>
    <row r="64" spans="1:11" ht="30">
      <c r="A64" s="165"/>
      <c r="B64" s="138">
        <v>1.2</v>
      </c>
      <c r="C64" s="182" t="s">
        <v>90</v>
      </c>
      <c r="D64" s="139" t="s">
        <v>19</v>
      </c>
      <c r="E64" s="166">
        <v>1.1462000000000003</v>
      </c>
      <c r="F64" s="98">
        <v>5.4786999999999999</v>
      </c>
      <c r="G64" s="166">
        <v>2.7069000000000001</v>
      </c>
      <c r="H64" s="100">
        <v>8.8588000000000005</v>
      </c>
      <c r="I64" s="99">
        <f t="shared" si="5"/>
        <v>-57.656359673427161</v>
      </c>
      <c r="J64" s="100">
        <f t="shared" si="5"/>
        <v>-38.155280624915342</v>
      </c>
    </row>
    <row r="65" spans="1:10" ht="24" customHeight="1">
      <c r="A65" s="165"/>
      <c r="B65" s="138">
        <v>1.3</v>
      </c>
      <c r="C65" s="181" t="s">
        <v>91</v>
      </c>
      <c r="D65" s="139" t="s">
        <v>19</v>
      </c>
      <c r="E65" s="166">
        <v>55.119899999999994</v>
      </c>
      <c r="F65" s="98">
        <f>114.5837+0.2585</f>
        <v>114.84219999999999</v>
      </c>
      <c r="G65" s="166">
        <v>48.816100000000006</v>
      </c>
      <c r="H65" s="100">
        <v>91.213300000000004</v>
      </c>
      <c r="I65" s="99">
        <f t="shared" si="5"/>
        <v>12.913362599634112</v>
      </c>
      <c r="J65" s="100">
        <f t="shared" si="5"/>
        <v>25.905103751316954</v>
      </c>
    </row>
    <row r="66" spans="1:10" ht="24" customHeight="1">
      <c r="A66" s="165"/>
      <c r="B66" s="138">
        <v>1.4</v>
      </c>
      <c r="C66" s="181" t="s">
        <v>92</v>
      </c>
      <c r="D66" s="139" t="s">
        <v>19</v>
      </c>
      <c r="E66" s="166">
        <v>-1.5906</v>
      </c>
      <c r="F66" s="100">
        <v>0</v>
      </c>
      <c r="G66" s="166">
        <v>0</v>
      </c>
      <c r="H66" s="100">
        <v>0</v>
      </c>
      <c r="I66" s="99" t="e">
        <f t="shared" si="5"/>
        <v>#DIV/0!</v>
      </c>
      <c r="J66" s="100" t="e">
        <f t="shared" si="5"/>
        <v>#DIV/0!</v>
      </c>
    </row>
    <row r="67" spans="1:10" ht="24" customHeight="1">
      <c r="A67" s="165"/>
      <c r="B67" s="138">
        <v>1.5</v>
      </c>
      <c r="C67" s="181" t="s">
        <v>226</v>
      </c>
      <c r="D67" s="139" t="s">
        <v>19</v>
      </c>
      <c r="E67" s="99">
        <v>3.4538000000000002</v>
      </c>
      <c r="F67" s="97">
        <v>3.4538000000000002</v>
      </c>
      <c r="G67" s="99">
        <v>1.7712000000000001</v>
      </c>
      <c r="H67" s="97">
        <v>1.7712000000000001</v>
      </c>
      <c r="I67" s="99">
        <f t="shared" si="5"/>
        <v>94.997741644083106</v>
      </c>
      <c r="J67" s="100">
        <f t="shared" si="5"/>
        <v>94.997741644083106</v>
      </c>
    </row>
    <row r="68" spans="1:10" ht="24" customHeight="1">
      <c r="A68" s="183"/>
      <c r="B68" s="138">
        <v>1.6</v>
      </c>
      <c r="C68" s="112" t="s">
        <v>168</v>
      </c>
      <c r="D68" s="141" t="s">
        <v>19</v>
      </c>
      <c r="E68" s="184">
        <v>1.4123999999999994</v>
      </c>
      <c r="F68" s="185">
        <v>5.4071999999999996</v>
      </c>
      <c r="G68" s="99">
        <v>0.9018000000000006</v>
      </c>
      <c r="H68" s="97">
        <v>3.5371000000000001</v>
      </c>
      <c r="I68" s="99">
        <v>0</v>
      </c>
      <c r="J68" s="100">
        <v>0</v>
      </c>
    </row>
    <row r="69" spans="1:10" ht="24" customHeight="1">
      <c r="A69" s="147">
        <v>2</v>
      </c>
      <c r="B69" s="305" t="s">
        <v>77</v>
      </c>
      <c r="C69" s="305"/>
      <c r="D69" s="139" t="s">
        <v>19</v>
      </c>
      <c r="E69" s="140">
        <f>E70+E71+E72+E73+E74+E75+E76</f>
        <v>230.41590000000022</v>
      </c>
      <c r="F69" s="140">
        <f>F70+F71+F72+F73+F74+F75+F76</f>
        <v>975.20939999999996</v>
      </c>
      <c r="G69" s="140">
        <f>G70+G71+G72+G73+G74+G75+G76</f>
        <v>157.12889999999996</v>
      </c>
      <c r="H69" s="140">
        <f>H70+H71+H72+H73+H74+H75+H76</f>
        <v>858.92889999999989</v>
      </c>
      <c r="I69" s="145">
        <f t="shared" si="5"/>
        <v>46.641324415814204</v>
      </c>
      <c r="J69" s="146">
        <f t="shared" si="5"/>
        <v>13.537849291134584</v>
      </c>
    </row>
    <row r="70" spans="1:10" ht="24" customHeight="1">
      <c r="A70" s="186"/>
      <c r="B70" s="187">
        <v>2.1</v>
      </c>
      <c r="C70" s="112" t="s">
        <v>78</v>
      </c>
      <c r="D70" s="139" t="s">
        <v>19</v>
      </c>
      <c r="E70" s="166">
        <v>223.0667000000002</v>
      </c>
      <c r="F70" s="98">
        <v>855.2283000000001</v>
      </c>
      <c r="G70" s="166">
        <v>136.52769999999998</v>
      </c>
      <c r="H70" s="100">
        <v>716.58769999999993</v>
      </c>
      <c r="I70" s="99">
        <f t="shared" si="5"/>
        <v>63.385671918592514</v>
      </c>
      <c r="J70" s="100">
        <f t="shared" si="5"/>
        <v>19.347331806002281</v>
      </c>
    </row>
    <row r="71" spans="1:10" ht="24" customHeight="1">
      <c r="A71" s="186"/>
      <c r="B71" s="187">
        <v>2.2000000000000002</v>
      </c>
      <c r="C71" s="112" t="s">
        <v>54</v>
      </c>
      <c r="D71" s="139" t="s">
        <v>19</v>
      </c>
      <c r="E71" s="166">
        <v>40.418099999999995</v>
      </c>
      <c r="F71" s="98">
        <v>136.40219999999999</v>
      </c>
      <c r="G71" s="166">
        <v>41.776199999999989</v>
      </c>
      <c r="H71" s="100">
        <v>122.39619999999999</v>
      </c>
      <c r="I71" s="99">
        <f t="shared" si="5"/>
        <v>-3.2508940497220751</v>
      </c>
      <c r="J71" s="100">
        <f t="shared" si="5"/>
        <v>11.443165719197165</v>
      </c>
    </row>
    <row r="72" spans="1:10" ht="24" customHeight="1">
      <c r="A72" s="186"/>
      <c r="B72" s="187">
        <v>2.2999999999999998</v>
      </c>
      <c r="C72" s="112" t="s">
        <v>79</v>
      </c>
      <c r="D72" s="139" t="s">
        <v>19</v>
      </c>
      <c r="E72" s="166">
        <v>42.201400000000007</v>
      </c>
      <c r="F72" s="98">
        <v>135.62130000000002</v>
      </c>
      <c r="G72" s="166">
        <v>37.707599999999999</v>
      </c>
      <c r="H72" s="100">
        <v>116.6576</v>
      </c>
      <c r="I72" s="99">
        <f t="shared" si="5"/>
        <v>11.917491434087578</v>
      </c>
      <c r="J72" s="100">
        <f t="shared" si="5"/>
        <v>16.255863312806039</v>
      </c>
    </row>
    <row r="73" spans="1:10" ht="24" customHeight="1">
      <c r="A73" s="186"/>
      <c r="B73" s="187">
        <v>2.4</v>
      </c>
      <c r="C73" s="112" t="s">
        <v>80</v>
      </c>
      <c r="D73" s="139" t="s">
        <v>19</v>
      </c>
      <c r="E73" s="166">
        <v>10.584899999999998</v>
      </c>
      <c r="F73" s="98">
        <v>16.656199999999998</v>
      </c>
      <c r="G73" s="166">
        <v>6.9148999999999994</v>
      </c>
      <c r="H73" s="100">
        <v>13.684899999999999</v>
      </c>
      <c r="I73" s="99">
        <f t="shared" si="5"/>
        <v>53.073797162648752</v>
      </c>
      <c r="J73" s="100">
        <f t="shared" si="5"/>
        <v>21.712252190370403</v>
      </c>
    </row>
    <row r="74" spans="1:10" ht="24" customHeight="1">
      <c r="A74" s="186"/>
      <c r="B74" s="187">
        <v>2.5</v>
      </c>
      <c r="C74" s="112" t="s">
        <v>81</v>
      </c>
      <c r="D74" s="139" t="s">
        <v>19</v>
      </c>
      <c r="E74" s="166">
        <v>0</v>
      </c>
      <c r="F74" s="100">
        <v>0</v>
      </c>
      <c r="G74" s="166">
        <v>0</v>
      </c>
      <c r="H74" s="100">
        <v>0</v>
      </c>
      <c r="I74" s="99">
        <v>0</v>
      </c>
      <c r="J74" s="100">
        <v>0</v>
      </c>
    </row>
    <row r="75" spans="1:10" ht="24" customHeight="1">
      <c r="A75" s="186"/>
      <c r="B75" s="187">
        <v>2.6</v>
      </c>
      <c r="C75" s="112" t="s">
        <v>82</v>
      </c>
      <c r="D75" s="139" t="s">
        <v>19</v>
      </c>
      <c r="E75" s="166">
        <v>0</v>
      </c>
      <c r="F75" s="100">
        <v>0</v>
      </c>
      <c r="G75" s="166">
        <v>0</v>
      </c>
      <c r="H75" s="100">
        <v>0</v>
      </c>
      <c r="I75" s="99">
        <v>0</v>
      </c>
      <c r="J75" s="100">
        <v>0</v>
      </c>
    </row>
    <row r="76" spans="1:10" ht="24" customHeight="1">
      <c r="A76" s="186"/>
      <c r="B76" s="187">
        <v>2.7</v>
      </c>
      <c r="C76" s="112" t="s">
        <v>83</v>
      </c>
      <c r="D76" s="139" t="s">
        <v>19</v>
      </c>
      <c r="E76" s="166">
        <v>-85.855199999999996</v>
      </c>
      <c r="F76" s="98">
        <v>-168.6986</v>
      </c>
      <c r="G76" s="166">
        <v>-65.797499999999985</v>
      </c>
      <c r="H76" s="100">
        <v>-110.39749999999999</v>
      </c>
      <c r="I76" s="99">
        <f t="shared" si="5"/>
        <v>30.483984953835659</v>
      </c>
      <c r="J76" s="100">
        <f t="shared" si="5"/>
        <v>52.810163273624866</v>
      </c>
    </row>
    <row r="77" spans="1:10" ht="24" customHeight="1">
      <c r="A77" s="94">
        <v>3</v>
      </c>
      <c r="B77" s="317" t="s">
        <v>25</v>
      </c>
      <c r="C77" s="317"/>
      <c r="D77" s="139" t="s">
        <v>19</v>
      </c>
      <c r="E77" s="166">
        <v>116.76008208299999</v>
      </c>
      <c r="F77" s="98">
        <v>452.2045</v>
      </c>
      <c r="G77" s="166">
        <v>96.846699999999998</v>
      </c>
      <c r="H77" s="100">
        <v>419.55669999999998</v>
      </c>
      <c r="I77" s="99">
        <f t="shared" si="5"/>
        <v>20.561755932829914</v>
      </c>
      <c r="J77" s="100">
        <f t="shared" si="5"/>
        <v>7.781498901102049</v>
      </c>
    </row>
    <row r="78" spans="1:10" ht="24" customHeight="1">
      <c r="A78" s="94">
        <v>4</v>
      </c>
      <c r="B78" s="317" t="s">
        <v>84</v>
      </c>
      <c r="C78" s="317"/>
      <c r="D78" s="139" t="s">
        <v>19</v>
      </c>
      <c r="E78" s="166">
        <v>47.248799999999989</v>
      </c>
      <c r="F78" s="98">
        <v>167.40129999999999</v>
      </c>
      <c r="G78" s="166">
        <v>19.222499999999982</v>
      </c>
      <c r="H78" s="100">
        <v>88.742499999999978</v>
      </c>
      <c r="I78" s="99">
        <f t="shared" ref="I78:J86" si="6">(E78-G78)/G78*100</f>
        <v>145.79945376511915</v>
      </c>
      <c r="J78" s="100">
        <f t="shared" si="6"/>
        <v>88.637124264022347</v>
      </c>
    </row>
    <row r="79" spans="1:10" ht="24" customHeight="1">
      <c r="A79" s="94">
        <v>5</v>
      </c>
      <c r="B79" s="317" t="s">
        <v>85</v>
      </c>
      <c r="C79" s="317"/>
      <c r="D79" s="139" t="s">
        <v>19</v>
      </c>
      <c r="E79" s="166">
        <v>-0.13250000000000001</v>
      </c>
      <c r="F79" s="98">
        <v>7.9000000000000008E-3</v>
      </c>
      <c r="G79" s="166">
        <v>0.48299999999999998</v>
      </c>
      <c r="H79" s="100">
        <v>0.48299999999999998</v>
      </c>
      <c r="I79" s="99">
        <f t="shared" si="6"/>
        <v>-127.4327122153209</v>
      </c>
      <c r="J79" s="100">
        <f t="shared" si="6"/>
        <v>-98.364389233954455</v>
      </c>
    </row>
    <row r="80" spans="1:10" ht="24" customHeight="1">
      <c r="A80" s="94">
        <v>6</v>
      </c>
      <c r="B80" s="317" t="s">
        <v>86</v>
      </c>
      <c r="C80" s="317"/>
      <c r="D80" s="139" t="s">
        <v>19</v>
      </c>
      <c r="E80" s="166">
        <v>-10.509399999999999</v>
      </c>
      <c r="F80" s="100">
        <v>4.4183000000000003</v>
      </c>
      <c r="G80" s="166">
        <v>253.35069999999999</v>
      </c>
      <c r="H80" s="100">
        <v>253.35069999999999</v>
      </c>
      <c r="I80" s="99">
        <v>0</v>
      </c>
      <c r="J80" s="100">
        <v>0</v>
      </c>
    </row>
    <row r="81" spans="1:10" ht="24" customHeight="1" thickBot="1">
      <c r="A81" s="101">
        <v>7</v>
      </c>
      <c r="B81" s="318" t="s">
        <v>87</v>
      </c>
      <c r="C81" s="318"/>
      <c r="D81" s="172" t="s">
        <v>19</v>
      </c>
      <c r="E81" s="169">
        <v>504.70388028744446</v>
      </c>
      <c r="F81" s="170">
        <v>568.68820000000005</v>
      </c>
      <c r="G81" s="169">
        <v>14.500799999999998</v>
      </c>
      <c r="H81" s="105">
        <v>20.440799999999999</v>
      </c>
      <c r="I81" s="104">
        <f t="shared" si="6"/>
        <v>3380.524386843791</v>
      </c>
      <c r="J81" s="105">
        <f t="shared" si="6"/>
        <v>2682.123008884193</v>
      </c>
    </row>
    <row r="82" spans="1:10" ht="24" customHeight="1" thickBot="1">
      <c r="A82" s="106">
        <v>8</v>
      </c>
      <c r="B82" s="315" t="s">
        <v>88</v>
      </c>
      <c r="C82" s="315"/>
      <c r="D82" s="173" t="s">
        <v>19</v>
      </c>
      <c r="E82" s="188">
        <f>E62+E69+E77+E78+E79+E80+E81</f>
        <v>4189.0633623704416</v>
      </c>
      <c r="F82" s="188">
        <f>F62+F69+F77+F78+F79+F80+F81</f>
        <v>19209.814900000001</v>
      </c>
      <c r="G82" s="188">
        <f>G62+G69+G77+G78+G79+G80+G81</f>
        <v>4655.7326000000003</v>
      </c>
      <c r="H82" s="188">
        <f>H62+H69+H77+H78+H79+H80+H81</f>
        <v>18904.012000000002</v>
      </c>
      <c r="I82" s="109">
        <f t="shared" si="6"/>
        <v>-10.023540390390089</v>
      </c>
      <c r="J82" s="110">
        <f t="shared" si="6"/>
        <v>1.6176613726229052</v>
      </c>
    </row>
    <row r="83" spans="1:10" ht="24" customHeight="1" thickBot="1">
      <c r="A83" s="106">
        <v>9</v>
      </c>
      <c r="B83" s="315" t="s">
        <v>211</v>
      </c>
      <c r="C83" s="315"/>
      <c r="D83" s="173" t="s">
        <v>212</v>
      </c>
      <c r="E83" s="189">
        <f>E62/E82*100</f>
        <v>78.790324100810892</v>
      </c>
      <c r="F83" s="189">
        <f t="shared" ref="F83:H83" si="7">F62/F82*100</f>
        <v>88.714469081115382</v>
      </c>
      <c r="G83" s="189">
        <f t="shared" si="7"/>
        <v>88.368477175858445</v>
      </c>
      <c r="H83" s="189">
        <f t="shared" si="7"/>
        <v>91.316644318676907</v>
      </c>
      <c r="I83" s="109">
        <f t="shared" si="6"/>
        <v>-10.838879859824297</v>
      </c>
      <c r="J83" s="110">
        <f t="shared" si="6"/>
        <v>-2.8496176759194651</v>
      </c>
    </row>
    <row r="84" spans="1:10" ht="24" customHeight="1">
      <c r="A84" s="137"/>
      <c r="B84" s="319" t="s">
        <v>213</v>
      </c>
      <c r="C84" s="319"/>
      <c r="D84" s="158" t="s">
        <v>19</v>
      </c>
      <c r="E84" s="190">
        <v>511.07</v>
      </c>
      <c r="F84" s="132">
        <v>1245.8800000000001</v>
      </c>
      <c r="G84" s="190">
        <v>264.7</v>
      </c>
      <c r="H84" s="132">
        <v>869.99</v>
      </c>
      <c r="I84" s="131">
        <f t="shared" si="6"/>
        <v>93.075179448432195</v>
      </c>
      <c r="J84" s="132">
        <f t="shared" si="6"/>
        <v>43.20624374992817</v>
      </c>
    </row>
    <row r="85" spans="1:10" ht="24" customHeight="1" thickBot="1">
      <c r="A85" s="136"/>
      <c r="B85" s="320" t="s">
        <v>214</v>
      </c>
      <c r="C85" s="320"/>
      <c r="D85" s="191" t="s">
        <v>19</v>
      </c>
      <c r="E85" s="190">
        <v>0</v>
      </c>
      <c r="F85" s="192">
        <v>0</v>
      </c>
      <c r="G85" s="193">
        <v>13.55</v>
      </c>
      <c r="H85" s="192">
        <v>13.55</v>
      </c>
      <c r="I85" s="194">
        <f t="shared" si="6"/>
        <v>-100</v>
      </c>
      <c r="J85" s="192">
        <f t="shared" si="6"/>
        <v>-100</v>
      </c>
    </row>
    <row r="86" spans="1:10" ht="24" customHeight="1">
      <c r="A86" s="113"/>
      <c r="B86" s="318" t="s">
        <v>215</v>
      </c>
      <c r="C86" s="318"/>
      <c r="D86" s="172" t="s">
        <v>19</v>
      </c>
      <c r="E86" s="177">
        <v>0</v>
      </c>
      <c r="F86" s="105">
        <v>0</v>
      </c>
      <c r="G86" s="104">
        <v>0</v>
      </c>
      <c r="H86" s="105">
        <v>0</v>
      </c>
      <c r="I86" s="104" t="e">
        <f t="shared" si="6"/>
        <v>#DIV/0!</v>
      </c>
      <c r="J86" s="105" t="e">
        <f t="shared" si="6"/>
        <v>#DIV/0!</v>
      </c>
    </row>
    <row r="87" spans="1:10" ht="36.75" customHeight="1">
      <c r="A87" s="321" t="s">
        <v>22</v>
      </c>
      <c r="B87" s="321"/>
      <c r="C87" s="322" t="s">
        <v>100</v>
      </c>
      <c r="D87" s="322"/>
      <c r="E87" s="322"/>
      <c r="F87" s="322"/>
      <c r="G87" s="322"/>
      <c r="H87" s="322"/>
      <c r="I87" s="322"/>
      <c r="J87" s="322"/>
    </row>
    <row r="88" spans="1:10" ht="36.75" customHeight="1">
      <c r="A88" s="321" t="s">
        <v>23</v>
      </c>
      <c r="B88" s="321"/>
      <c r="C88" s="317" t="s">
        <v>227</v>
      </c>
      <c r="D88" s="317"/>
      <c r="E88" s="317"/>
      <c r="F88" s="317"/>
      <c r="G88" s="317"/>
      <c r="H88" s="317"/>
      <c r="I88" s="317"/>
      <c r="J88" s="317"/>
    </row>
    <row r="89" spans="1:10" ht="44.25" customHeight="1">
      <c r="A89" s="321" t="s">
        <v>24</v>
      </c>
      <c r="B89" s="321"/>
      <c r="C89" s="323" t="s">
        <v>228</v>
      </c>
      <c r="D89" s="324"/>
      <c r="E89" s="324"/>
      <c r="F89" s="324"/>
      <c r="G89" s="324"/>
      <c r="H89" s="324"/>
      <c r="I89" s="324"/>
      <c r="J89" s="325"/>
    </row>
    <row r="90" spans="1:10" ht="24" customHeight="1">
      <c r="A90" s="290"/>
      <c r="B90" s="290"/>
      <c r="C90" s="135"/>
      <c r="D90" s="135"/>
      <c r="E90" s="195"/>
      <c r="F90" s="195"/>
      <c r="G90" s="195"/>
      <c r="H90" s="195"/>
    </row>
  </sheetData>
  <mergeCells count="77">
    <mergeCell ref="A88:B88"/>
    <mergeCell ref="C88:J88"/>
    <mergeCell ref="A89:B89"/>
    <mergeCell ref="C89:J89"/>
    <mergeCell ref="A90:B90"/>
    <mergeCell ref="B83:C83"/>
    <mergeCell ref="B84:C84"/>
    <mergeCell ref="B85:C85"/>
    <mergeCell ref="B86:C86"/>
    <mergeCell ref="A87:B87"/>
    <mergeCell ref="C87:J87"/>
    <mergeCell ref="I45:J45"/>
    <mergeCell ref="B82:C82"/>
    <mergeCell ref="B48:C48"/>
    <mergeCell ref="B49:C49"/>
    <mergeCell ref="B59:C59"/>
    <mergeCell ref="B60:C60"/>
    <mergeCell ref="B62:C62"/>
    <mergeCell ref="B69:C69"/>
    <mergeCell ref="B77:C77"/>
    <mergeCell ref="B78:C78"/>
    <mergeCell ref="B79:C79"/>
    <mergeCell ref="B80:C80"/>
    <mergeCell ref="B81:C81"/>
    <mergeCell ref="B47:C47"/>
    <mergeCell ref="A39:B39"/>
    <mergeCell ref="A40:B40"/>
    <mergeCell ref="A41:B41"/>
    <mergeCell ref="A43:H43"/>
    <mergeCell ref="A45:A46"/>
    <mergeCell ref="B45:D46"/>
    <mergeCell ref="E45:F45"/>
    <mergeCell ref="G45:H45"/>
    <mergeCell ref="I43:J43"/>
    <mergeCell ref="A44:H44"/>
    <mergeCell ref="I44:J44"/>
    <mergeCell ref="B34:D34"/>
    <mergeCell ref="E34:F34"/>
    <mergeCell ref="G34:H34"/>
    <mergeCell ref="I34:J34"/>
    <mergeCell ref="B37:D37"/>
    <mergeCell ref="E37:F37"/>
    <mergeCell ref="G37:H37"/>
    <mergeCell ref="I37:J37"/>
    <mergeCell ref="A30:H30"/>
    <mergeCell ref="I30:J30"/>
    <mergeCell ref="A31:H31"/>
    <mergeCell ref="I31:J31"/>
    <mergeCell ref="A32:A33"/>
    <mergeCell ref="B32:D33"/>
    <mergeCell ref="E32:F32"/>
    <mergeCell ref="G32:H32"/>
    <mergeCell ref="I32:J32"/>
    <mergeCell ref="A29:B29"/>
    <mergeCell ref="C29:J29"/>
    <mergeCell ref="B5:D5"/>
    <mergeCell ref="E5:F5"/>
    <mergeCell ref="G5:H5"/>
    <mergeCell ref="I5:J5"/>
    <mergeCell ref="B12:D12"/>
    <mergeCell ref="E12:F12"/>
    <mergeCell ref="G12:H12"/>
    <mergeCell ref="I12:J12"/>
    <mergeCell ref="B20:D20"/>
    <mergeCell ref="E20:F20"/>
    <mergeCell ref="G20:H20"/>
    <mergeCell ref="I20:J20"/>
    <mergeCell ref="A28:B28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1" manualBreakCount="1">
    <brk id="4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view="pageBreakPreview" zoomScaleSheetLayoutView="100" workbookViewId="0">
      <selection activeCell="J5" sqref="J5"/>
    </sheetView>
  </sheetViews>
  <sheetFormatPr defaultRowHeight="13.2"/>
  <cols>
    <col min="1" max="1" width="5.88671875" style="2" bestFit="1" customWidth="1"/>
    <col min="2" max="2" width="9.109375" style="2"/>
    <col min="3" max="3" width="23.33203125" style="2" customWidth="1"/>
    <col min="4" max="4" width="16.6640625" style="2" bestFit="1" customWidth="1"/>
    <col min="5" max="5" width="33" style="2" customWidth="1"/>
    <col min="6" max="6" width="13.5546875" style="2" customWidth="1"/>
    <col min="7" max="7" width="15.44140625" style="2" customWidth="1"/>
    <col min="8" max="8" width="20.21875" style="2" customWidth="1"/>
    <col min="9" max="256" width="9.109375" style="2"/>
    <col min="257" max="257" width="4.5546875" style="2" bestFit="1" customWidth="1"/>
    <col min="258" max="258" width="9.109375" style="2"/>
    <col min="259" max="259" width="23.33203125" style="2" customWidth="1"/>
    <col min="260" max="260" width="16.6640625" style="2" bestFit="1" customWidth="1"/>
    <col min="261" max="261" width="33" style="2" customWidth="1"/>
    <col min="262" max="262" width="13.5546875" style="2" customWidth="1"/>
    <col min="263" max="263" width="11.5546875" style="2" customWidth="1"/>
    <col min="264" max="264" width="31.44140625" style="2" bestFit="1" customWidth="1"/>
    <col min="265" max="512" width="9.109375" style="2"/>
    <col min="513" max="513" width="4.5546875" style="2" bestFit="1" customWidth="1"/>
    <col min="514" max="514" width="9.109375" style="2"/>
    <col min="515" max="515" width="23.33203125" style="2" customWidth="1"/>
    <col min="516" max="516" width="16.6640625" style="2" bestFit="1" customWidth="1"/>
    <col min="517" max="517" width="33" style="2" customWidth="1"/>
    <col min="518" max="518" width="13.5546875" style="2" customWidth="1"/>
    <col min="519" max="519" width="11.5546875" style="2" customWidth="1"/>
    <col min="520" max="520" width="31.44140625" style="2" bestFit="1" customWidth="1"/>
    <col min="521" max="768" width="9.109375" style="2"/>
    <col min="769" max="769" width="4.5546875" style="2" bestFit="1" customWidth="1"/>
    <col min="770" max="770" width="9.109375" style="2"/>
    <col min="771" max="771" width="23.33203125" style="2" customWidth="1"/>
    <col min="772" max="772" width="16.6640625" style="2" bestFit="1" customWidth="1"/>
    <col min="773" max="773" width="33" style="2" customWidth="1"/>
    <col min="774" max="774" width="13.5546875" style="2" customWidth="1"/>
    <col min="775" max="775" width="11.5546875" style="2" customWidth="1"/>
    <col min="776" max="776" width="31.44140625" style="2" bestFit="1" customWidth="1"/>
    <col min="777" max="1024" width="9.109375" style="2"/>
    <col min="1025" max="1025" width="4.5546875" style="2" bestFit="1" customWidth="1"/>
    <col min="1026" max="1026" width="9.109375" style="2"/>
    <col min="1027" max="1027" width="23.33203125" style="2" customWidth="1"/>
    <col min="1028" max="1028" width="16.6640625" style="2" bestFit="1" customWidth="1"/>
    <col min="1029" max="1029" width="33" style="2" customWidth="1"/>
    <col min="1030" max="1030" width="13.5546875" style="2" customWidth="1"/>
    <col min="1031" max="1031" width="11.5546875" style="2" customWidth="1"/>
    <col min="1032" max="1032" width="31.44140625" style="2" bestFit="1" customWidth="1"/>
    <col min="1033" max="1280" width="9.109375" style="2"/>
    <col min="1281" max="1281" width="4.5546875" style="2" bestFit="1" customWidth="1"/>
    <col min="1282" max="1282" width="9.109375" style="2"/>
    <col min="1283" max="1283" width="23.33203125" style="2" customWidth="1"/>
    <col min="1284" max="1284" width="16.6640625" style="2" bestFit="1" customWidth="1"/>
    <col min="1285" max="1285" width="33" style="2" customWidth="1"/>
    <col min="1286" max="1286" width="13.5546875" style="2" customWidth="1"/>
    <col min="1287" max="1287" width="11.5546875" style="2" customWidth="1"/>
    <col min="1288" max="1288" width="31.44140625" style="2" bestFit="1" customWidth="1"/>
    <col min="1289" max="1536" width="9.109375" style="2"/>
    <col min="1537" max="1537" width="4.5546875" style="2" bestFit="1" customWidth="1"/>
    <col min="1538" max="1538" width="9.109375" style="2"/>
    <col min="1539" max="1539" width="23.33203125" style="2" customWidth="1"/>
    <col min="1540" max="1540" width="16.6640625" style="2" bestFit="1" customWidth="1"/>
    <col min="1541" max="1541" width="33" style="2" customWidth="1"/>
    <col min="1542" max="1542" width="13.5546875" style="2" customWidth="1"/>
    <col min="1543" max="1543" width="11.5546875" style="2" customWidth="1"/>
    <col min="1544" max="1544" width="31.44140625" style="2" bestFit="1" customWidth="1"/>
    <col min="1545" max="1792" width="9.109375" style="2"/>
    <col min="1793" max="1793" width="4.5546875" style="2" bestFit="1" customWidth="1"/>
    <col min="1794" max="1794" width="9.109375" style="2"/>
    <col min="1795" max="1795" width="23.33203125" style="2" customWidth="1"/>
    <col min="1796" max="1796" width="16.6640625" style="2" bestFit="1" customWidth="1"/>
    <col min="1797" max="1797" width="33" style="2" customWidth="1"/>
    <col min="1798" max="1798" width="13.5546875" style="2" customWidth="1"/>
    <col min="1799" max="1799" width="11.5546875" style="2" customWidth="1"/>
    <col min="1800" max="1800" width="31.44140625" style="2" bestFit="1" customWidth="1"/>
    <col min="1801" max="2048" width="9.109375" style="2"/>
    <col min="2049" max="2049" width="4.5546875" style="2" bestFit="1" customWidth="1"/>
    <col min="2050" max="2050" width="9.109375" style="2"/>
    <col min="2051" max="2051" width="23.33203125" style="2" customWidth="1"/>
    <col min="2052" max="2052" width="16.6640625" style="2" bestFit="1" customWidth="1"/>
    <col min="2053" max="2053" width="33" style="2" customWidth="1"/>
    <col min="2054" max="2054" width="13.5546875" style="2" customWidth="1"/>
    <col min="2055" max="2055" width="11.5546875" style="2" customWidth="1"/>
    <col min="2056" max="2056" width="31.44140625" style="2" bestFit="1" customWidth="1"/>
    <col min="2057" max="2304" width="9.109375" style="2"/>
    <col min="2305" max="2305" width="4.5546875" style="2" bestFit="1" customWidth="1"/>
    <col min="2306" max="2306" width="9.109375" style="2"/>
    <col min="2307" max="2307" width="23.33203125" style="2" customWidth="1"/>
    <col min="2308" max="2308" width="16.6640625" style="2" bestFit="1" customWidth="1"/>
    <col min="2309" max="2309" width="33" style="2" customWidth="1"/>
    <col min="2310" max="2310" width="13.5546875" style="2" customWidth="1"/>
    <col min="2311" max="2311" width="11.5546875" style="2" customWidth="1"/>
    <col min="2312" max="2312" width="31.44140625" style="2" bestFit="1" customWidth="1"/>
    <col min="2313" max="2560" width="9.109375" style="2"/>
    <col min="2561" max="2561" width="4.5546875" style="2" bestFit="1" customWidth="1"/>
    <col min="2562" max="2562" width="9.109375" style="2"/>
    <col min="2563" max="2563" width="23.33203125" style="2" customWidth="1"/>
    <col min="2564" max="2564" width="16.6640625" style="2" bestFit="1" customWidth="1"/>
    <col min="2565" max="2565" width="33" style="2" customWidth="1"/>
    <col min="2566" max="2566" width="13.5546875" style="2" customWidth="1"/>
    <col min="2567" max="2567" width="11.5546875" style="2" customWidth="1"/>
    <col min="2568" max="2568" width="31.44140625" style="2" bestFit="1" customWidth="1"/>
    <col min="2569" max="2816" width="9.109375" style="2"/>
    <col min="2817" max="2817" width="4.5546875" style="2" bestFit="1" customWidth="1"/>
    <col min="2818" max="2818" width="9.109375" style="2"/>
    <col min="2819" max="2819" width="23.33203125" style="2" customWidth="1"/>
    <col min="2820" max="2820" width="16.6640625" style="2" bestFit="1" customWidth="1"/>
    <col min="2821" max="2821" width="33" style="2" customWidth="1"/>
    <col min="2822" max="2822" width="13.5546875" style="2" customWidth="1"/>
    <col min="2823" max="2823" width="11.5546875" style="2" customWidth="1"/>
    <col min="2824" max="2824" width="31.44140625" style="2" bestFit="1" customWidth="1"/>
    <col min="2825" max="3072" width="9.109375" style="2"/>
    <col min="3073" max="3073" width="4.5546875" style="2" bestFit="1" customWidth="1"/>
    <col min="3074" max="3074" width="9.109375" style="2"/>
    <col min="3075" max="3075" width="23.33203125" style="2" customWidth="1"/>
    <col min="3076" max="3076" width="16.6640625" style="2" bestFit="1" customWidth="1"/>
    <col min="3077" max="3077" width="33" style="2" customWidth="1"/>
    <col min="3078" max="3078" width="13.5546875" style="2" customWidth="1"/>
    <col min="3079" max="3079" width="11.5546875" style="2" customWidth="1"/>
    <col min="3080" max="3080" width="31.44140625" style="2" bestFit="1" customWidth="1"/>
    <col min="3081" max="3328" width="9.109375" style="2"/>
    <col min="3329" max="3329" width="4.5546875" style="2" bestFit="1" customWidth="1"/>
    <col min="3330" max="3330" width="9.109375" style="2"/>
    <col min="3331" max="3331" width="23.33203125" style="2" customWidth="1"/>
    <col min="3332" max="3332" width="16.6640625" style="2" bestFit="1" customWidth="1"/>
    <col min="3333" max="3333" width="33" style="2" customWidth="1"/>
    <col min="3334" max="3334" width="13.5546875" style="2" customWidth="1"/>
    <col min="3335" max="3335" width="11.5546875" style="2" customWidth="1"/>
    <col min="3336" max="3336" width="31.44140625" style="2" bestFit="1" customWidth="1"/>
    <col min="3337" max="3584" width="9.109375" style="2"/>
    <col min="3585" max="3585" width="4.5546875" style="2" bestFit="1" customWidth="1"/>
    <col min="3586" max="3586" width="9.109375" style="2"/>
    <col min="3587" max="3587" width="23.33203125" style="2" customWidth="1"/>
    <col min="3588" max="3588" width="16.6640625" style="2" bestFit="1" customWidth="1"/>
    <col min="3589" max="3589" width="33" style="2" customWidth="1"/>
    <col min="3590" max="3590" width="13.5546875" style="2" customWidth="1"/>
    <col min="3591" max="3591" width="11.5546875" style="2" customWidth="1"/>
    <col min="3592" max="3592" width="31.44140625" style="2" bestFit="1" customWidth="1"/>
    <col min="3593" max="3840" width="9.109375" style="2"/>
    <col min="3841" max="3841" width="4.5546875" style="2" bestFit="1" customWidth="1"/>
    <col min="3842" max="3842" width="9.109375" style="2"/>
    <col min="3843" max="3843" width="23.33203125" style="2" customWidth="1"/>
    <col min="3844" max="3844" width="16.6640625" style="2" bestFit="1" customWidth="1"/>
    <col min="3845" max="3845" width="33" style="2" customWidth="1"/>
    <col min="3846" max="3846" width="13.5546875" style="2" customWidth="1"/>
    <col min="3847" max="3847" width="11.5546875" style="2" customWidth="1"/>
    <col min="3848" max="3848" width="31.44140625" style="2" bestFit="1" customWidth="1"/>
    <col min="3849" max="4096" width="9.109375" style="2"/>
    <col min="4097" max="4097" width="4.5546875" style="2" bestFit="1" customWidth="1"/>
    <col min="4098" max="4098" width="9.109375" style="2"/>
    <col min="4099" max="4099" width="23.33203125" style="2" customWidth="1"/>
    <col min="4100" max="4100" width="16.6640625" style="2" bestFit="1" customWidth="1"/>
    <col min="4101" max="4101" width="33" style="2" customWidth="1"/>
    <col min="4102" max="4102" width="13.5546875" style="2" customWidth="1"/>
    <col min="4103" max="4103" width="11.5546875" style="2" customWidth="1"/>
    <col min="4104" max="4104" width="31.44140625" style="2" bestFit="1" customWidth="1"/>
    <col min="4105" max="4352" width="9.109375" style="2"/>
    <col min="4353" max="4353" width="4.5546875" style="2" bestFit="1" customWidth="1"/>
    <col min="4354" max="4354" width="9.109375" style="2"/>
    <col min="4355" max="4355" width="23.33203125" style="2" customWidth="1"/>
    <col min="4356" max="4356" width="16.6640625" style="2" bestFit="1" customWidth="1"/>
    <col min="4357" max="4357" width="33" style="2" customWidth="1"/>
    <col min="4358" max="4358" width="13.5546875" style="2" customWidth="1"/>
    <col min="4359" max="4359" width="11.5546875" style="2" customWidth="1"/>
    <col min="4360" max="4360" width="31.44140625" style="2" bestFit="1" customWidth="1"/>
    <col min="4361" max="4608" width="9.109375" style="2"/>
    <col min="4609" max="4609" width="4.5546875" style="2" bestFit="1" customWidth="1"/>
    <col min="4610" max="4610" width="9.109375" style="2"/>
    <col min="4611" max="4611" width="23.33203125" style="2" customWidth="1"/>
    <col min="4612" max="4612" width="16.6640625" style="2" bestFit="1" customWidth="1"/>
    <col min="4613" max="4613" width="33" style="2" customWidth="1"/>
    <col min="4614" max="4614" width="13.5546875" style="2" customWidth="1"/>
    <col min="4615" max="4615" width="11.5546875" style="2" customWidth="1"/>
    <col min="4616" max="4616" width="31.44140625" style="2" bestFit="1" customWidth="1"/>
    <col min="4617" max="4864" width="9.109375" style="2"/>
    <col min="4865" max="4865" width="4.5546875" style="2" bestFit="1" customWidth="1"/>
    <col min="4866" max="4866" width="9.109375" style="2"/>
    <col min="4867" max="4867" width="23.33203125" style="2" customWidth="1"/>
    <col min="4868" max="4868" width="16.6640625" style="2" bestFit="1" customWidth="1"/>
    <col min="4869" max="4869" width="33" style="2" customWidth="1"/>
    <col min="4870" max="4870" width="13.5546875" style="2" customWidth="1"/>
    <col min="4871" max="4871" width="11.5546875" style="2" customWidth="1"/>
    <col min="4872" max="4872" width="31.44140625" style="2" bestFit="1" customWidth="1"/>
    <col min="4873" max="5120" width="9.109375" style="2"/>
    <col min="5121" max="5121" width="4.5546875" style="2" bestFit="1" customWidth="1"/>
    <col min="5122" max="5122" width="9.109375" style="2"/>
    <col min="5123" max="5123" width="23.33203125" style="2" customWidth="1"/>
    <col min="5124" max="5124" width="16.6640625" style="2" bestFit="1" customWidth="1"/>
    <col min="5125" max="5125" width="33" style="2" customWidth="1"/>
    <col min="5126" max="5126" width="13.5546875" style="2" customWidth="1"/>
    <col min="5127" max="5127" width="11.5546875" style="2" customWidth="1"/>
    <col min="5128" max="5128" width="31.44140625" style="2" bestFit="1" customWidth="1"/>
    <col min="5129" max="5376" width="9.109375" style="2"/>
    <col min="5377" max="5377" width="4.5546875" style="2" bestFit="1" customWidth="1"/>
    <col min="5378" max="5378" width="9.109375" style="2"/>
    <col min="5379" max="5379" width="23.33203125" style="2" customWidth="1"/>
    <col min="5380" max="5380" width="16.6640625" style="2" bestFit="1" customWidth="1"/>
    <col min="5381" max="5381" width="33" style="2" customWidth="1"/>
    <col min="5382" max="5382" width="13.5546875" style="2" customWidth="1"/>
    <col min="5383" max="5383" width="11.5546875" style="2" customWidth="1"/>
    <col min="5384" max="5384" width="31.44140625" style="2" bestFit="1" customWidth="1"/>
    <col min="5385" max="5632" width="9.109375" style="2"/>
    <col min="5633" max="5633" width="4.5546875" style="2" bestFit="1" customWidth="1"/>
    <col min="5634" max="5634" width="9.109375" style="2"/>
    <col min="5635" max="5635" width="23.33203125" style="2" customWidth="1"/>
    <col min="5636" max="5636" width="16.6640625" style="2" bestFit="1" customWidth="1"/>
    <col min="5637" max="5637" width="33" style="2" customWidth="1"/>
    <col min="5638" max="5638" width="13.5546875" style="2" customWidth="1"/>
    <col min="5639" max="5639" width="11.5546875" style="2" customWidth="1"/>
    <col min="5640" max="5640" width="31.44140625" style="2" bestFit="1" customWidth="1"/>
    <col min="5641" max="5888" width="9.109375" style="2"/>
    <col min="5889" max="5889" width="4.5546875" style="2" bestFit="1" customWidth="1"/>
    <col min="5890" max="5890" width="9.109375" style="2"/>
    <col min="5891" max="5891" width="23.33203125" style="2" customWidth="1"/>
    <col min="5892" max="5892" width="16.6640625" style="2" bestFit="1" customWidth="1"/>
    <col min="5893" max="5893" width="33" style="2" customWidth="1"/>
    <col min="5894" max="5894" width="13.5546875" style="2" customWidth="1"/>
    <col min="5895" max="5895" width="11.5546875" style="2" customWidth="1"/>
    <col min="5896" max="5896" width="31.44140625" style="2" bestFit="1" customWidth="1"/>
    <col min="5897" max="6144" width="9.109375" style="2"/>
    <col min="6145" max="6145" width="4.5546875" style="2" bestFit="1" customWidth="1"/>
    <col min="6146" max="6146" width="9.109375" style="2"/>
    <col min="6147" max="6147" width="23.33203125" style="2" customWidth="1"/>
    <col min="6148" max="6148" width="16.6640625" style="2" bestFit="1" customWidth="1"/>
    <col min="6149" max="6149" width="33" style="2" customWidth="1"/>
    <col min="6150" max="6150" width="13.5546875" style="2" customWidth="1"/>
    <col min="6151" max="6151" width="11.5546875" style="2" customWidth="1"/>
    <col min="6152" max="6152" width="31.44140625" style="2" bestFit="1" customWidth="1"/>
    <col min="6153" max="6400" width="9.109375" style="2"/>
    <col min="6401" max="6401" width="4.5546875" style="2" bestFit="1" customWidth="1"/>
    <col min="6402" max="6402" width="9.109375" style="2"/>
    <col min="6403" max="6403" width="23.33203125" style="2" customWidth="1"/>
    <col min="6404" max="6404" width="16.6640625" style="2" bestFit="1" customWidth="1"/>
    <col min="6405" max="6405" width="33" style="2" customWidth="1"/>
    <col min="6406" max="6406" width="13.5546875" style="2" customWidth="1"/>
    <col min="6407" max="6407" width="11.5546875" style="2" customWidth="1"/>
    <col min="6408" max="6408" width="31.44140625" style="2" bestFit="1" customWidth="1"/>
    <col min="6409" max="6656" width="9.109375" style="2"/>
    <col min="6657" max="6657" width="4.5546875" style="2" bestFit="1" customWidth="1"/>
    <col min="6658" max="6658" width="9.109375" style="2"/>
    <col min="6659" max="6659" width="23.33203125" style="2" customWidth="1"/>
    <col min="6660" max="6660" width="16.6640625" style="2" bestFit="1" customWidth="1"/>
    <col min="6661" max="6661" width="33" style="2" customWidth="1"/>
    <col min="6662" max="6662" width="13.5546875" style="2" customWidth="1"/>
    <col min="6663" max="6663" width="11.5546875" style="2" customWidth="1"/>
    <col min="6664" max="6664" width="31.44140625" style="2" bestFit="1" customWidth="1"/>
    <col min="6665" max="6912" width="9.109375" style="2"/>
    <col min="6913" max="6913" width="4.5546875" style="2" bestFit="1" customWidth="1"/>
    <col min="6914" max="6914" width="9.109375" style="2"/>
    <col min="6915" max="6915" width="23.33203125" style="2" customWidth="1"/>
    <col min="6916" max="6916" width="16.6640625" style="2" bestFit="1" customWidth="1"/>
    <col min="6917" max="6917" width="33" style="2" customWidth="1"/>
    <col min="6918" max="6918" width="13.5546875" style="2" customWidth="1"/>
    <col min="6919" max="6919" width="11.5546875" style="2" customWidth="1"/>
    <col min="6920" max="6920" width="31.44140625" style="2" bestFit="1" customWidth="1"/>
    <col min="6921" max="7168" width="9.109375" style="2"/>
    <col min="7169" max="7169" width="4.5546875" style="2" bestFit="1" customWidth="1"/>
    <col min="7170" max="7170" width="9.109375" style="2"/>
    <col min="7171" max="7171" width="23.33203125" style="2" customWidth="1"/>
    <col min="7172" max="7172" width="16.6640625" style="2" bestFit="1" customWidth="1"/>
    <col min="7173" max="7173" width="33" style="2" customWidth="1"/>
    <col min="7174" max="7174" width="13.5546875" style="2" customWidth="1"/>
    <col min="7175" max="7175" width="11.5546875" style="2" customWidth="1"/>
    <col min="7176" max="7176" width="31.44140625" style="2" bestFit="1" customWidth="1"/>
    <col min="7177" max="7424" width="9.109375" style="2"/>
    <col min="7425" max="7425" width="4.5546875" style="2" bestFit="1" customWidth="1"/>
    <col min="7426" max="7426" width="9.109375" style="2"/>
    <col min="7427" max="7427" width="23.33203125" style="2" customWidth="1"/>
    <col min="7428" max="7428" width="16.6640625" style="2" bestFit="1" customWidth="1"/>
    <col min="7429" max="7429" width="33" style="2" customWidth="1"/>
    <col min="7430" max="7430" width="13.5546875" style="2" customWidth="1"/>
    <col min="7431" max="7431" width="11.5546875" style="2" customWidth="1"/>
    <col min="7432" max="7432" width="31.44140625" style="2" bestFit="1" customWidth="1"/>
    <col min="7433" max="7680" width="9.109375" style="2"/>
    <col min="7681" max="7681" width="4.5546875" style="2" bestFit="1" customWidth="1"/>
    <col min="7682" max="7682" width="9.109375" style="2"/>
    <col min="7683" max="7683" width="23.33203125" style="2" customWidth="1"/>
    <col min="7684" max="7684" width="16.6640625" style="2" bestFit="1" customWidth="1"/>
    <col min="7685" max="7685" width="33" style="2" customWidth="1"/>
    <col min="7686" max="7686" width="13.5546875" style="2" customWidth="1"/>
    <col min="7687" max="7687" width="11.5546875" style="2" customWidth="1"/>
    <col min="7688" max="7688" width="31.44140625" style="2" bestFit="1" customWidth="1"/>
    <col min="7689" max="7936" width="9.109375" style="2"/>
    <col min="7937" max="7937" width="4.5546875" style="2" bestFit="1" customWidth="1"/>
    <col min="7938" max="7938" width="9.109375" style="2"/>
    <col min="7939" max="7939" width="23.33203125" style="2" customWidth="1"/>
    <col min="7940" max="7940" width="16.6640625" style="2" bestFit="1" customWidth="1"/>
    <col min="7941" max="7941" width="33" style="2" customWidth="1"/>
    <col min="7942" max="7942" width="13.5546875" style="2" customWidth="1"/>
    <col min="7943" max="7943" width="11.5546875" style="2" customWidth="1"/>
    <col min="7944" max="7944" width="31.44140625" style="2" bestFit="1" customWidth="1"/>
    <col min="7945" max="8192" width="9.109375" style="2"/>
    <col min="8193" max="8193" width="4.5546875" style="2" bestFit="1" customWidth="1"/>
    <col min="8194" max="8194" width="9.109375" style="2"/>
    <col min="8195" max="8195" width="23.33203125" style="2" customWidth="1"/>
    <col min="8196" max="8196" width="16.6640625" style="2" bestFit="1" customWidth="1"/>
    <col min="8197" max="8197" width="33" style="2" customWidth="1"/>
    <col min="8198" max="8198" width="13.5546875" style="2" customWidth="1"/>
    <col min="8199" max="8199" width="11.5546875" style="2" customWidth="1"/>
    <col min="8200" max="8200" width="31.44140625" style="2" bestFit="1" customWidth="1"/>
    <col min="8201" max="8448" width="9.109375" style="2"/>
    <col min="8449" max="8449" width="4.5546875" style="2" bestFit="1" customWidth="1"/>
    <col min="8450" max="8450" width="9.109375" style="2"/>
    <col min="8451" max="8451" width="23.33203125" style="2" customWidth="1"/>
    <col min="8452" max="8452" width="16.6640625" style="2" bestFit="1" customWidth="1"/>
    <col min="8453" max="8453" width="33" style="2" customWidth="1"/>
    <col min="8454" max="8454" width="13.5546875" style="2" customWidth="1"/>
    <col min="8455" max="8455" width="11.5546875" style="2" customWidth="1"/>
    <col min="8456" max="8456" width="31.44140625" style="2" bestFit="1" customWidth="1"/>
    <col min="8457" max="8704" width="9.109375" style="2"/>
    <col min="8705" max="8705" width="4.5546875" style="2" bestFit="1" customWidth="1"/>
    <col min="8706" max="8706" width="9.109375" style="2"/>
    <col min="8707" max="8707" width="23.33203125" style="2" customWidth="1"/>
    <col min="8708" max="8708" width="16.6640625" style="2" bestFit="1" customWidth="1"/>
    <col min="8709" max="8709" width="33" style="2" customWidth="1"/>
    <col min="8710" max="8710" width="13.5546875" style="2" customWidth="1"/>
    <col min="8711" max="8711" width="11.5546875" style="2" customWidth="1"/>
    <col min="8712" max="8712" width="31.44140625" style="2" bestFit="1" customWidth="1"/>
    <col min="8713" max="8960" width="9.109375" style="2"/>
    <col min="8961" max="8961" width="4.5546875" style="2" bestFit="1" customWidth="1"/>
    <col min="8962" max="8962" width="9.109375" style="2"/>
    <col min="8963" max="8963" width="23.33203125" style="2" customWidth="1"/>
    <col min="8964" max="8964" width="16.6640625" style="2" bestFit="1" customWidth="1"/>
    <col min="8965" max="8965" width="33" style="2" customWidth="1"/>
    <col min="8966" max="8966" width="13.5546875" style="2" customWidth="1"/>
    <col min="8967" max="8967" width="11.5546875" style="2" customWidth="1"/>
    <col min="8968" max="8968" width="31.44140625" style="2" bestFit="1" customWidth="1"/>
    <col min="8969" max="9216" width="9.109375" style="2"/>
    <col min="9217" max="9217" width="4.5546875" style="2" bestFit="1" customWidth="1"/>
    <col min="9218" max="9218" width="9.109375" style="2"/>
    <col min="9219" max="9219" width="23.33203125" style="2" customWidth="1"/>
    <col min="9220" max="9220" width="16.6640625" style="2" bestFit="1" customWidth="1"/>
    <col min="9221" max="9221" width="33" style="2" customWidth="1"/>
    <col min="9222" max="9222" width="13.5546875" style="2" customWidth="1"/>
    <col min="9223" max="9223" width="11.5546875" style="2" customWidth="1"/>
    <col min="9224" max="9224" width="31.44140625" style="2" bestFit="1" customWidth="1"/>
    <col min="9225" max="9472" width="9.109375" style="2"/>
    <col min="9473" max="9473" width="4.5546875" style="2" bestFit="1" customWidth="1"/>
    <col min="9474" max="9474" width="9.109375" style="2"/>
    <col min="9475" max="9475" width="23.33203125" style="2" customWidth="1"/>
    <col min="9476" max="9476" width="16.6640625" style="2" bestFit="1" customWidth="1"/>
    <col min="9477" max="9477" width="33" style="2" customWidth="1"/>
    <col min="9478" max="9478" width="13.5546875" style="2" customWidth="1"/>
    <col min="9479" max="9479" width="11.5546875" style="2" customWidth="1"/>
    <col min="9480" max="9480" width="31.44140625" style="2" bestFit="1" customWidth="1"/>
    <col min="9481" max="9728" width="9.109375" style="2"/>
    <col min="9729" max="9729" width="4.5546875" style="2" bestFit="1" customWidth="1"/>
    <col min="9730" max="9730" width="9.109375" style="2"/>
    <col min="9731" max="9731" width="23.33203125" style="2" customWidth="1"/>
    <col min="9732" max="9732" width="16.6640625" style="2" bestFit="1" customWidth="1"/>
    <col min="9733" max="9733" width="33" style="2" customWidth="1"/>
    <col min="9734" max="9734" width="13.5546875" style="2" customWidth="1"/>
    <col min="9735" max="9735" width="11.5546875" style="2" customWidth="1"/>
    <col min="9736" max="9736" width="31.44140625" style="2" bestFit="1" customWidth="1"/>
    <col min="9737" max="9984" width="9.109375" style="2"/>
    <col min="9985" max="9985" width="4.5546875" style="2" bestFit="1" customWidth="1"/>
    <col min="9986" max="9986" width="9.109375" style="2"/>
    <col min="9987" max="9987" width="23.33203125" style="2" customWidth="1"/>
    <col min="9988" max="9988" width="16.6640625" style="2" bestFit="1" customWidth="1"/>
    <col min="9989" max="9989" width="33" style="2" customWidth="1"/>
    <col min="9990" max="9990" width="13.5546875" style="2" customWidth="1"/>
    <col min="9991" max="9991" width="11.5546875" style="2" customWidth="1"/>
    <col min="9992" max="9992" width="31.44140625" style="2" bestFit="1" customWidth="1"/>
    <col min="9993" max="10240" width="9.109375" style="2"/>
    <col min="10241" max="10241" width="4.5546875" style="2" bestFit="1" customWidth="1"/>
    <col min="10242" max="10242" width="9.109375" style="2"/>
    <col min="10243" max="10243" width="23.33203125" style="2" customWidth="1"/>
    <col min="10244" max="10244" width="16.6640625" style="2" bestFit="1" customWidth="1"/>
    <col min="10245" max="10245" width="33" style="2" customWidth="1"/>
    <col min="10246" max="10246" width="13.5546875" style="2" customWidth="1"/>
    <col min="10247" max="10247" width="11.5546875" style="2" customWidth="1"/>
    <col min="10248" max="10248" width="31.44140625" style="2" bestFit="1" customWidth="1"/>
    <col min="10249" max="10496" width="9.109375" style="2"/>
    <col min="10497" max="10497" width="4.5546875" style="2" bestFit="1" customWidth="1"/>
    <col min="10498" max="10498" width="9.109375" style="2"/>
    <col min="10499" max="10499" width="23.33203125" style="2" customWidth="1"/>
    <col min="10500" max="10500" width="16.6640625" style="2" bestFit="1" customWidth="1"/>
    <col min="10501" max="10501" width="33" style="2" customWidth="1"/>
    <col min="10502" max="10502" width="13.5546875" style="2" customWidth="1"/>
    <col min="10503" max="10503" width="11.5546875" style="2" customWidth="1"/>
    <col min="10504" max="10504" width="31.44140625" style="2" bestFit="1" customWidth="1"/>
    <col min="10505" max="10752" width="9.109375" style="2"/>
    <col min="10753" max="10753" width="4.5546875" style="2" bestFit="1" customWidth="1"/>
    <col min="10754" max="10754" width="9.109375" style="2"/>
    <col min="10755" max="10755" width="23.33203125" style="2" customWidth="1"/>
    <col min="10756" max="10756" width="16.6640625" style="2" bestFit="1" customWidth="1"/>
    <col min="10757" max="10757" width="33" style="2" customWidth="1"/>
    <col min="10758" max="10758" width="13.5546875" style="2" customWidth="1"/>
    <col min="10759" max="10759" width="11.5546875" style="2" customWidth="1"/>
    <col min="10760" max="10760" width="31.44140625" style="2" bestFit="1" customWidth="1"/>
    <col min="10761" max="11008" width="9.109375" style="2"/>
    <col min="11009" max="11009" width="4.5546875" style="2" bestFit="1" customWidth="1"/>
    <col min="11010" max="11010" width="9.109375" style="2"/>
    <col min="11011" max="11011" width="23.33203125" style="2" customWidth="1"/>
    <col min="11012" max="11012" width="16.6640625" style="2" bestFit="1" customWidth="1"/>
    <col min="11013" max="11013" width="33" style="2" customWidth="1"/>
    <col min="11014" max="11014" width="13.5546875" style="2" customWidth="1"/>
    <col min="11015" max="11015" width="11.5546875" style="2" customWidth="1"/>
    <col min="11016" max="11016" width="31.44140625" style="2" bestFit="1" customWidth="1"/>
    <col min="11017" max="11264" width="9.109375" style="2"/>
    <col min="11265" max="11265" width="4.5546875" style="2" bestFit="1" customWidth="1"/>
    <col min="11266" max="11266" width="9.109375" style="2"/>
    <col min="11267" max="11267" width="23.33203125" style="2" customWidth="1"/>
    <col min="11268" max="11268" width="16.6640625" style="2" bestFit="1" customWidth="1"/>
    <col min="11269" max="11269" width="33" style="2" customWidth="1"/>
    <col min="11270" max="11270" width="13.5546875" style="2" customWidth="1"/>
    <col min="11271" max="11271" width="11.5546875" style="2" customWidth="1"/>
    <col min="11272" max="11272" width="31.44140625" style="2" bestFit="1" customWidth="1"/>
    <col min="11273" max="11520" width="9.109375" style="2"/>
    <col min="11521" max="11521" width="4.5546875" style="2" bestFit="1" customWidth="1"/>
    <col min="11522" max="11522" width="9.109375" style="2"/>
    <col min="11523" max="11523" width="23.33203125" style="2" customWidth="1"/>
    <col min="11524" max="11524" width="16.6640625" style="2" bestFit="1" customWidth="1"/>
    <col min="11525" max="11525" width="33" style="2" customWidth="1"/>
    <col min="11526" max="11526" width="13.5546875" style="2" customWidth="1"/>
    <col min="11527" max="11527" width="11.5546875" style="2" customWidth="1"/>
    <col min="11528" max="11528" width="31.44140625" style="2" bestFit="1" customWidth="1"/>
    <col min="11529" max="11776" width="9.109375" style="2"/>
    <col min="11777" max="11777" width="4.5546875" style="2" bestFit="1" customWidth="1"/>
    <col min="11778" max="11778" width="9.109375" style="2"/>
    <col min="11779" max="11779" width="23.33203125" style="2" customWidth="1"/>
    <col min="11780" max="11780" width="16.6640625" style="2" bestFit="1" customWidth="1"/>
    <col min="11781" max="11781" width="33" style="2" customWidth="1"/>
    <col min="11782" max="11782" width="13.5546875" style="2" customWidth="1"/>
    <col min="11783" max="11783" width="11.5546875" style="2" customWidth="1"/>
    <col min="11784" max="11784" width="31.44140625" style="2" bestFit="1" customWidth="1"/>
    <col min="11785" max="12032" width="9.109375" style="2"/>
    <col min="12033" max="12033" width="4.5546875" style="2" bestFit="1" customWidth="1"/>
    <col min="12034" max="12034" width="9.109375" style="2"/>
    <col min="12035" max="12035" width="23.33203125" style="2" customWidth="1"/>
    <col min="12036" max="12036" width="16.6640625" style="2" bestFit="1" customWidth="1"/>
    <col min="12037" max="12037" width="33" style="2" customWidth="1"/>
    <col min="12038" max="12038" width="13.5546875" style="2" customWidth="1"/>
    <col min="12039" max="12039" width="11.5546875" style="2" customWidth="1"/>
    <col min="12040" max="12040" width="31.44140625" style="2" bestFit="1" customWidth="1"/>
    <col min="12041" max="12288" width="9.109375" style="2"/>
    <col min="12289" max="12289" width="4.5546875" style="2" bestFit="1" customWidth="1"/>
    <col min="12290" max="12290" width="9.109375" style="2"/>
    <col min="12291" max="12291" width="23.33203125" style="2" customWidth="1"/>
    <col min="12292" max="12292" width="16.6640625" style="2" bestFit="1" customWidth="1"/>
    <col min="12293" max="12293" width="33" style="2" customWidth="1"/>
    <col min="12294" max="12294" width="13.5546875" style="2" customWidth="1"/>
    <col min="12295" max="12295" width="11.5546875" style="2" customWidth="1"/>
    <col min="12296" max="12296" width="31.44140625" style="2" bestFit="1" customWidth="1"/>
    <col min="12297" max="12544" width="9.109375" style="2"/>
    <col min="12545" max="12545" width="4.5546875" style="2" bestFit="1" customWidth="1"/>
    <col min="12546" max="12546" width="9.109375" style="2"/>
    <col min="12547" max="12547" width="23.33203125" style="2" customWidth="1"/>
    <col min="12548" max="12548" width="16.6640625" style="2" bestFit="1" customWidth="1"/>
    <col min="12549" max="12549" width="33" style="2" customWidth="1"/>
    <col min="12550" max="12550" width="13.5546875" style="2" customWidth="1"/>
    <col min="12551" max="12551" width="11.5546875" style="2" customWidth="1"/>
    <col min="12552" max="12552" width="31.44140625" style="2" bestFit="1" customWidth="1"/>
    <col min="12553" max="12800" width="9.109375" style="2"/>
    <col min="12801" max="12801" width="4.5546875" style="2" bestFit="1" customWidth="1"/>
    <col min="12802" max="12802" width="9.109375" style="2"/>
    <col min="12803" max="12803" width="23.33203125" style="2" customWidth="1"/>
    <col min="12804" max="12804" width="16.6640625" style="2" bestFit="1" customWidth="1"/>
    <col min="12805" max="12805" width="33" style="2" customWidth="1"/>
    <col min="12806" max="12806" width="13.5546875" style="2" customWidth="1"/>
    <col min="12807" max="12807" width="11.5546875" style="2" customWidth="1"/>
    <col min="12808" max="12808" width="31.44140625" style="2" bestFit="1" customWidth="1"/>
    <col min="12809" max="13056" width="9.109375" style="2"/>
    <col min="13057" max="13057" width="4.5546875" style="2" bestFit="1" customWidth="1"/>
    <col min="13058" max="13058" width="9.109375" style="2"/>
    <col min="13059" max="13059" width="23.33203125" style="2" customWidth="1"/>
    <col min="13060" max="13060" width="16.6640625" style="2" bestFit="1" customWidth="1"/>
    <col min="13061" max="13061" width="33" style="2" customWidth="1"/>
    <col min="13062" max="13062" width="13.5546875" style="2" customWidth="1"/>
    <col min="13063" max="13063" width="11.5546875" style="2" customWidth="1"/>
    <col min="13064" max="13064" width="31.44140625" style="2" bestFit="1" customWidth="1"/>
    <col min="13065" max="13312" width="9.109375" style="2"/>
    <col min="13313" max="13313" width="4.5546875" style="2" bestFit="1" customWidth="1"/>
    <col min="13314" max="13314" width="9.109375" style="2"/>
    <col min="13315" max="13315" width="23.33203125" style="2" customWidth="1"/>
    <col min="13316" max="13316" width="16.6640625" style="2" bestFit="1" customWidth="1"/>
    <col min="13317" max="13317" width="33" style="2" customWidth="1"/>
    <col min="13318" max="13318" width="13.5546875" style="2" customWidth="1"/>
    <col min="13319" max="13319" width="11.5546875" style="2" customWidth="1"/>
    <col min="13320" max="13320" width="31.44140625" style="2" bestFit="1" customWidth="1"/>
    <col min="13321" max="13568" width="9.109375" style="2"/>
    <col min="13569" max="13569" width="4.5546875" style="2" bestFit="1" customWidth="1"/>
    <col min="13570" max="13570" width="9.109375" style="2"/>
    <col min="13571" max="13571" width="23.33203125" style="2" customWidth="1"/>
    <col min="13572" max="13572" width="16.6640625" style="2" bestFit="1" customWidth="1"/>
    <col min="13573" max="13573" width="33" style="2" customWidth="1"/>
    <col min="13574" max="13574" width="13.5546875" style="2" customWidth="1"/>
    <col min="13575" max="13575" width="11.5546875" style="2" customWidth="1"/>
    <col min="13576" max="13576" width="31.44140625" style="2" bestFit="1" customWidth="1"/>
    <col min="13577" max="13824" width="9.109375" style="2"/>
    <col min="13825" max="13825" width="4.5546875" style="2" bestFit="1" customWidth="1"/>
    <col min="13826" max="13826" width="9.109375" style="2"/>
    <col min="13827" max="13827" width="23.33203125" style="2" customWidth="1"/>
    <col min="13828" max="13828" width="16.6640625" style="2" bestFit="1" customWidth="1"/>
    <col min="13829" max="13829" width="33" style="2" customWidth="1"/>
    <col min="13830" max="13830" width="13.5546875" style="2" customWidth="1"/>
    <col min="13831" max="13831" width="11.5546875" style="2" customWidth="1"/>
    <col min="13832" max="13832" width="31.44140625" style="2" bestFit="1" customWidth="1"/>
    <col min="13833" max="14080" width="9.109375" style="2"/>
    <col min="14081" max="14081" width="4.5546875" style="2" bestFit="1" customWidth="1"/>
    <col min="14082" max="14082" width="9.109375" style="2"/>
    <col min="14083" max="14083" width="23.33203125" style="2" customWidth="1"/>
    <col min="14084" max="14084" width="16.6640625" style="2" bestFit="1" customWidth="1"/>
    <col min="14085" max="14085" width="33" style="2" customWidth="1"/>
    <col min="14086" max="14086" width="13.5546875" style="2" customWidth="1"/>
    <col min="14087" max="14087" width="11.5546875" style="2" customWidth="1"/>
    <col min="14088" max="14088" width="31.44140625" style="2" bestFit="1" customWidth="1"/>
    <col min="14089" max="14336" width="9.109375" style="2"/>
    <col min="14337" max="14337" width="4.5546875" style="2" bestFit="1" customWidth="1"/>
    <col min="14338" max="14338" width="9.109375" style="2"/>
    <col min="14339" max="14339" width="23.33203125" style="2" customWidth="1"/>
    <col min="14340" max="14340" width="16.6640625" style="2" bestFit="1" customWidth="1"/>
    <col min="14341" max="14341" width="33" style="2" customWidth="1"/>
    <col min="14342" max="14342" width="13.5546875" style="2" customWidth="1"/>
    <col min="14343" max="14343" width="11.5546875" style="2" customWidth="1"/>
    <col min="14344" max="14344" width="31.44140625" style="2" bestFit="1" customWidth="1"/>
    <col min="14345" max="14592" width="9.109375" style="2"/>
    <col min="14593" max="14593" width="4.5546875" style="2" bestFit="1" customWidth="1"/>
    <col min="14594" max="14594" width="9.109375" style="2"/>
    <col min="14595" max="14595" width="23.33203125" style="2" customWidth="1"/>
    <col min="14596" max="14596" width="16.6640625" style="2" bestFit="1" customWidth="1"/>
    <col min="14597" max="14597" width="33" style="2" customWidth="1"/>
    <col min="14598" max="14598" width="13.5546875" style="2" customWidth="1"/>
    <col min="14599" max="14599" width="11.5546875" style="2" customWidth="1"/>
    <col min="14600" max="14600" width="31.44140625" style="2" bestFit="1" customWidth="1"/>
    <col min="14601" max="14848" width="9.109375" style="2"/>
    <col min="14849" max="14849" width="4.5546875" style="2" bestFit="1" customWidth="1"/>
    <col min="14850" max="14850" width="9.109375" style="2"/>
    <col min="14851" max="14851" width="23.33203125" style="2" customWidth="1"/>
    <col min="14852" max="14852" width="16.6640625" style="2" bestFit="1" customWidth="1"/>
    <col min="14853" max="14853" width="33" style="2" customWidth="1"/>
    <col min="14854" max="14854" width="13.5546875" style="2" customWidth="1"/>
    <col min="14855" max="14855" width="11.5546875" style="2" customWidth="1"/>
    <col min="14856" max="14856" width="31.44140625" style="2" bestFit="1" customWidth="1"/>
    <col min="14857" max="15104" width="9.109375" style="2"/>
    <col min="15105" max="15105" width="4.5546875" style="2" bestFit="1" customWidth="1"/>
    <col min="15106" max="15106" width="9.109375" style="2"/>
    <col min="15107" max="15107" width="23.33203125" style="2" customWidth="1"/>
    <col min="15108" max="15108" width="16.6640625" style="2" bestFit="1" customWidth="1"/>
    <col min="15109" max="15109" width="33" style="2" customWidth="1"/>
    <col min="15110" max="15110" width="13.5546875" style="2" customWidth="1"/>
    <col min="15111" max="15111" width="11.5546875" style="2" customWidth="1"/>
    <col min="15112" max="15112" width="31.44140625" style="2" bestFit="1" customWidth="1"/>
    <col min="15113" max="15360" width="9.109375" style="2"/>
    <col min="15361" max="15361" width="4.5546875" style="2" bestFit="1" customWidth="1"/>
    <col min="15362" max="15362" width="9.109375" style="2"/>
    <col min="15363" max="15363" width="23.33203125" style="2" customWidth="1"/>
    <col min="15364" max="15364" width="16.6640625" style="2" bestFit="1" customWidth="1"/>
    <col min="15365" max="15365" width="33" style="2" customWidth="1"/>
    <col min="15366" max="15366" width="13.5546875" style="2" customWidth="1"/>
    <col min="15367" max="15367" width="11.5546875" style="2" customWidth="1"/>
    <col min="15368" max="15368" width="31.44140625" style="2" bestFit="1" customWidth="1"/>
    <col min="15369" max="15616" width="9.109375" style="2"/>
    <col min="15617" max="15617" width="4.5546875" style="2" bestFit="1" customWidth="1"/>
    <col min="15618" max="15618" width="9.109375" style="2"/>
    <col min="15619" max="15619" width="23.33203125" style="2" customWidth="1"/>
    <col min="15620" max="15620" width="16.6640625" style="2" bestFit="1" customWidth="1"/>
    <col min="15621" max="15621" width="33" style="2" customWidth="1"/>
    <col min="15622" max="15622" width="13.5546875" style="2" customWidth="1"/>
    <col min="15623" max="15623" width="11.5546875" style="2" customWidth="1"/>
    <col min="15624" max="15624" width="31.44140625" style="2" bestFit="1" customWidth="1"/>
    <col min="15625" max="15872" width="9.109375" style="2"/>
    <col min="15873" max="15873" width="4.5546875" style="2" bestFit="1" customWidth="1"/>
    <col min="15874" max="15874" width="9.109375" style="2"/>
    <col min="15875" max="15875" width="23.33203125" style="2" customWidth="1"/>
    <col min="15876" max="15876" width="16.6640625" style="2" bestFit="1" customWidth="1"/>
    <col min="15877" max="15877" width="33" style="2" customWidth="1"/>
    <col min="15878" max="15878" width="13.5546875" style="2" customWidth="1"/>
    <col min="15879" max="15879" width="11.5546875" style="2" customWidth="1"/>
    <col min="15880" max="15880" width="31.44140625" style="2" bestFit="1" customWidth="1"/>
    <col min="15881" max="16128" width="9.109375" style="2"/>
    <col min="16129" max="16129" width="4.5546875" style="2" bestFit="1" customWidth="1"/>
    <col min="16130" max="16130" width="9.109375" style="2"/>
    <col min="16131" max="16131" width="23.33203125" style="2" customWidth="1"/>
    <col min="16132" max="16132" width="16.6640625" style="2" bestFit="1" customWidth="1"/>
    <col min="16133" max="16133" width="33" style="2" customWidth="1"/>
    <col min="16134" max="16134" width="13.5546875" style="2" customWidth="1"/>
    <col min="16135" max="16135" width="11.5546875" style="2" customWidth="1"/>
    <col min="16136" max="16136" width="31.44140625" style="2" bestFit="1" customWidth="1"/>
    <col min="16137" max="16384" width="9.109375" style="2"/>
  </cols>
  <sheetData>
    <row r="1" spans="1:8" ht="23.4">
      <c r="A1" s="329" t="s">
        <v>109</v>
      </c>
      <c r="B1" s="330"/>
      <c r="C1" s="330"/>
      <c r="D1" s="330"/>
      <c r="E1" s="330"/>
      <c r="F1" s="331" t="s">
        <v>29</v>
      </c>
      <c r="G1" s="331"/>
      <c r="H1" s="7"/>
    </row>
    <row r="2" spans="1:8" ht="14.4">
      <c r="A2" s="8"/>
      <c r="B2" s="9"/>
      <c r="C2" s="10"/>
      <c r="D2" s="11"/>
      <c r="E2" s="11"/>
      <c r="F2" s="11"/>
      <c r="G2" s="11"/>
      <c r="H2" s="12"/>
    </row>
    <row r="3" spans="1:8" ht="16.2">
      <c r="A3" s="13"/>
      <c r="B3" s="14"/>
      <c r="C3" s="14"/>
      <c r="D3" s="332" t="s">
        <v>110</v>
      </c>
      <c r="E3" s="332" t="s">
        <v>111</v>
      </c>
      <c r="F3" s="332" t="s">
        <v>112</v>
      </c>
      <c r="G3" s="332"/>
      <c r="H3" s="333" t="s">
        <v>113</v>
      </c>
    </row>
    <row r="4" spans="1:8" ht="48.6">
      <c r="A4" s="13"/>
      <c r="B4" s="14"/>
      <c r="C4" s="14"/>
      <c r="D4" s="332"/>
      <c r="E4" s="332"/>
      <c r="F4" s="14" t="s">
        <v>114</v>
      </c>
      <c r="G4" s="14" t="s">
        <v>115</v>
      </c>
      <c r="H4" s="333"/>
    </row>
    <row r="5" spans="1:8" ht="32.4">
      <c r="A5" s="13" t="s">
        <v>116</v>
      </c>
      <c r="B5" s="14"/>
      <c r="C5" s="14" t="s">
        <v>117</v>
      </c>
      <c r="D5" s="14">
        <v>1</v>
      </c>
      <c r="E5" s="15"/>
      <c r="F5" s="15"/>
      <c r="G5" s="15"/>
      <c r="H5" s="326"/>
    </row>
    <row r="6" spans="1:8" ht="60" customHeight="1">
      <c r="A6" s="13" t="s">
        <v>118</v>
      </c>
      <c r="B6" s="14"/>
      <c r="C6" s="14" t="s">
        <v>119</v>
      </c>
      <c r="D6" s="14">
        <v>1</v>
      </c>
      <c r="E6" s="15"/>
      <c r="F6" s="15"/>
      <c r="G6" s="15"/>
      <c r="H6" s="327"/>
    </row>
    <row r="7" spans="1:8" ht="64.8">
      <c r="A7" s="13" t="s">
        <v>120</v>
      </c>
      <c r="B7" s="14"/>
      <c r="C7" s="14" t="s">
        <v>121</v>
      </c>
      <c r="D7" s="16">
        <v>0</v>
      </c>
      <c r="E7" s="15"/>
      <c r="F7" s="15"/>
      <c r="G7" s="15"/>
      <c r="H7" s="327"/>
    </row>
    <row r="8" spans="1:8" ht="32.4">
      <c r="A8" s="13" t="s">
        <v>122</v>
      </c>
      <c r="B8" s="14"/>
      <c r="C8" s="14" t="s">
        <v>123</v>
      </c>
      <c r="D8" s="14">
        <v>0</v>
      </c>
      <c r="E8" s="15"/>
      <c r="F8" s="15"/>
      <c r="G8" s="15"/>
      <c r="H8" s="327"/>
    </row>
    <row r="9" spans="1:8" ht="16.2">
      <c r="A9" s="13" t="s">
        <v>124</v>
      </c>
      <c r="B9" s="14"/>
      <c r="C9" s="14" t="s">
        <v>125</v>
      </c>
      <c r="D9" s="14">
        <v>0</v>
      </c>
      <c r="E9" s="15"/>
      <c r="F9" s="15"/>
      <c r="G9" s="15"/>
      <c r="H9" s="327"/>
    </row>
    <row r="10" spans="1:8" ht="16.8" thickBot="1">
      <c r="A10" s="17"/>
      <c r="B10" s="18"/>
      <c r="C10" s="18"/>
      <c r="D10" s="18"/>
      <c r="E10" s="19"/>
      <c r="F10" s="19"/>
      <c r="G10" s="19"/>
      <c r="H10" s="328"/>
    </row>
  </sheetData>
  <mergeCells count="7">
    <mergeCell ref="H5:H10"/>
    <mergeCell ref="A1:E1"/>
    <mergeCell ref="F1:G1"/>
    <mergeCell ref="D3:D4"/>
    <mergeCell ref="E3:E4"/>
    <mergeCell ref="F3:G3"/>
    <mergeCell ref="H3:H4"/>
  </mergeCells>
  <printOptions horizontalCentered="1" verticalCentered="1"/>
  <pageMargins left="0.7" right="0.5" top="0.5" bottom="0.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1"/>
  <sheetViews>
    <sheetView view="pageBreakPreview" topLeftCell="A85" zoomScale="85" zoomScaleNormal="80" zoomScaleSheetLayoutView="85" workbookViewId="0">
      <selection activeCell="C114" sqref="C114"/>
    </sheetView>
  </sheetViews>
  <sheetFormatPr defaultRowHeight="24" customHeight="1"/>
  <cols>
    <col min="1" max="1" width="6.33203125" style="88" customWidth="1"/>
    <col min="2" max="2" width="3.6640625" style="88" customWidth="1"/>
    <col min="3" max="3" width="51" style="88" customWidth="1"/>
    <col min="4" max="4" width="14.109375" style="88" bestFit="1" customWidth="1"/>
    <col min="5" max="5" width="13.44140625" style="88" bestFit="1" customWidth="1"/>
    <col min="6" max="6" width="14.5546875" style="88" bestFit="1" customWidth="1"/>
    <col min="7" max="7" width="13.44140625" style="88" bestFit="1" customWidth="1"/>
    <col min="8" max="8" width="14.5546875" style="88" bestFit="1" customWidth="1"/>
    <col min="9" max="9" width="10.5546875" style="88" bestFit="1" customWidth="1"/>
    <col min="10" max="10" width="12.6640625" style="88" bestFit="1" customWidth="1"/>
    <col min="11" max="11" width="4.5546875" style="88" customWidth="1"/>
    <col min="12" max="223" width="8.88671875" style="88"/>
    <col min="224" max="224" width="6.33203125" style="88" customWidth="1"/>
    <col min="225" max="225" width="3.6640625" style="88" customWidth="1"/>
    <col min="226" max="226" width="51" style="88" customWidth="1"/>
    <col min="227" max="227" width="15.44140625" style="88" customWidth="1"/>
    <col min="228" max="228" width="17.33203125" style="88" bestFit="1" customWidth="1"/>
    <col min="229" max="229" width="18.6640625" style="88" bestFit="1" customWidth="1"/>
    <col min="230" max="230" width="13" style="88" bestFit="1" customWidth="1"/>
    <col min="231" max="231" width="15.5546875" style="88" bestFit="1" customWidth="1"/>
    <col min="232" max="232" width="13" style="88" bestFit="1" customWidth="1"/>
    <col min="233" max="233" width="15.5546875" style="88" bestFit="1" customWidth="1"/>
    <col min="234" max="234" width="8.88671875" style="88"/>
    <col min="235" max="235" width="19.88671875" style="88" bestFit="1" customWidth="1"/>
    <col min="236" max="236" width="16.109375" style="88" customWidth="1"/>
    <col min="237" max="237" width="13.88671875" style="88" customWidth="1"/>
    <col min="238" max="238" width="12.44140625" style="88" customWidth="1"/>
    <col min="239" max="479" width="8.88671875" style="88"/>
    <col min="480" max="480" width="6.33203125" style="88" customWidth="1"/>
    <col min="481" max="481" width="3.6640625" style="88" customWidth="1"/>
    <col min="482" max="482" width="51" style="88" customWidth="1"/>
    <col min="483" max="483" width="15.44140625" style="88" customWidth="1"/>
    <col min="484" max="484" width="17.33203125" style="88" bestFit="1" customWidth="1"/>
    <col min="485" max="485" width="18.6640625" style="88" bestFit="1" customWidth="1"/>
    <col min="486" max="486" width="13" style="88" bestFit="1" customWidth="1"/>
    <col min="487" max="487" width="15.5546875" style="88" bestFit="1" customWidth="1"/>
    <col min="488" max="488" width="13" style="88" bestFit="1" customWidth="1"/>
    <col min="489" max="489" width="15.5546875" style="88" bestFit="1" customWidth="1"/>
    <col min="490" max="490" width="8.88671875" style="88"/>
    <col min="491" max="491" width="19.88671875" style="88" bestFit="1" customWidth="1"/>
    <col min="492" max="492" width="16.109375" style="88" customWidth="1"/>
    <col min="493" max="493" width="13.88671875" style="88" customWidth="1"/>
    <col min="494" max="494" width="12.44140625" style="88" customWidth="1"/>
    <col min="495" max="735" width="8.88671875" style="88"/>
    <col min="736" max="736" width="6.33203125" style="88" customWidth="1"/>
    <col min="737" max="737" width="3.6640625" style="88" customWidth="1"/>
    <col min="738" max="738" width="51" style="88" customWidth="1"/>
    <col min="739" max="739" width="15.44140625" style="88" customWidth="1"/>
    <col min="740" max="740" width="17.33203125" style="88" bestFit="1" customWidth="1"/>
    <col min="741" max="741" width="18.6640625" style="88" bestFit="1" customWidth="1"/>
    <col min="742" max="742" width="13" style="88" bestFit="1" customWidth="1"/>
    <col min="743" max="743" width="15.5546875" style="88" bestFit="1" customWidth="1"/>
    <col min="744" max="744" width="13" style="88" bestFit="1" customWidth="1"/>
    <col min="745" max="745" width="15.5546875" style="88" bestFit="1" customWidth="1"/>
    <col min="746" max="746" width="8.88671875" style="88"/>
    <col min="747" max="747" width="19.88671875" style="88" bestFit="1" customWidth="1"/>
    <col min="748" max="748" width="16.109375" style="88" customWidth="1"/>
    <col min="749" max="749" width="13.88671875" style="88" customWidth="1"/>
    <col min="750" max="750" width="12.44140625" style="88" customWidth="1"/>
    <col min="751" max="991" width="8.88671875" style="88"/>
    <col min="992" max="992" width="6.33203125" style="88" customWidth="1"/>
    <col min="993" max="993" width="3.6640625" style="88" customWidth="1"/>
    <col min="994" max="994" width="51" style="88" customWidth="1"/>
    <col min="995" max="995" width="15.44140625" style="88" customWidth="1"/>
    <col min="996" max="996" width="17.33203125" style="88" bestFit="1" customWidth="1"/>
    <col min="997" max="997" width="18.6640625" style="88" bestFit="1" customWidth="1"/>
    <col min="998" max="998" width="13" style="88" bestFit="1" customWidth="1"/>
    <col min="999" max="999" width="15.5546875" style="88" bestFit="1" customWidth="1"/>
    <col min="1000" max="1000" width="13" style="88" bestFit="1" customWidth="1"/>
    <col min="1001" max="1001" width="15.5546875" style="88" bestFit="1" customWidth="1"/>
    <col min="1002" max="1002" width="8.88671875" style="88"/>
    <col min="1003" max="1003" width="19.88671875" style="88" bestFit="1" customWidth="1"/>
    <col min="1004" max="1004" width="16.109375" style="88" customWidth="1"/>
    <col min="1005" max="1005" width="13.88671875" style="88" customWidth="1"/>
    <col min="1006" max="1006" width="12.44140625" style="88" customWidth="1"/>
    <col min="1007" max="1247" width="8.88671875" style="88"/>
    <col min="1248" max="1248" width="6.33203125" style="88" customWidth="1"/>
    <col min="1249" max="1249" width="3.6640625" style="88" customWidth="1"/>
    <col min="1250" max="1250" width="51" style="88" customWidth="1"/>
    <col min="1251" max="1251" width="15.44140625" style="88" customWidth="1"/>
    <col min="1252" max="1252" width="17.33203125" style="88" bestFit="1" customWidth="1"/>
    <col min="1253" max="1253" width="18.6640625" style="88" bestFit="1" customWidth="1"/>
    <col min="1254" max="1254" width="13" style="88" bestFit="1" customWidth="1"/>
    <col min="1255" max="1255" width="15.5546875" style="88" bestFit="1" customWidth="1"/>
    <col min="1256" max="1256" width="13" style="88" bestFit="1" customWidth="1"/>
    <col min="1257" max="1257" width="15.5546875" style="88" bestFit="1" customWidth="1"/>
    <col min="1258" max="1258" width="8.88671875" style="88"/>
    <col min="1259" max="1259" width="19.88671875" style="88" bestFit="1" customWidth="1"/>
    <col min="1260" max="1260" width="16.109375" style="88" customWidth="1"/>
    <col min="1261" max="1261" width="13.88671875" style="88" customWidth="1"/>
    <col min="1262" max="1262" width="12.44140625" style="88" customWidth="1"/>
    <col min="1263" max="1503" width="8.88671875" style="88"/>
    <col min="1504" max="1504" width="6.33203125" style="88" customWidth="1"/>
    <col min="1505" max="1505" width="3.6640625" style="88" customWidth="1"/>
    <col min="1506" max="1506" width="51" style="88" customWidth="1"/>
    <col min="1507" max="1507" width="15.44140625" style="88" customWidth="1"/>
    <col min="1508" max="1508" width="17.33203125" style="88" bestFit="1" customWidth="1"/>
    <col min="1509" max="1509" width="18.6640625" style="88" bestFit="1" customWidth="1"/>
    <col min="1510" max="1510" width="13" style="88" bestFit="1" customWidth="1"/>
    <col min="1511" max="1511" width="15.5546875" style="88" bestFit="1" customWidth="1"/>
    <col min="1512" max="1512" width="13" style="88" bestFit="1" customWidth="1"/>
    <col min="1513" max="1513" width="15.5546875" style="88" bestFit="1" customWidth="1"/>
    <col min="1514" max="1514" width="8.88671875" style="88"/>
    <col min="1515" max="1515" width="19.88671875" style="88" bestFit="1" customWidth="1"/>
    <col min="1516" max="1516" width="16.109375" style="88" customWidth="1"/>
    <col min="1517" max="1517" width="13.88671875" style="88" customWidth="1"/>
    <col min="1518" max="1518" width="12.44140625" style="88" customWidth="1"/>
    <col min="1519" max="1759" width="8.88671875" style="88"/>
    <col min="1760" max="1760" width="6.33203125" style="88" customWidth="1"/>
    <col min="1761" max="1761" width="3.6640625" style="88" customWidth="1"/>
    <col min="1762" max="1762" width="51" style="88" customWidth="1"/>
    <col min="1763" max="1763" width="15.44140625" style="88" customWidth="1"/>
    <col min="1764" max="1764" width="17.33203125" style="88" bestFit="1" customWidth="1"/>
    <col min="1765" max="1765" width="18.6640625" style="88" bestFit="1" customWidth="1"/>
    <col min="1766" max="1766" width="13" style="88" bestFit="1" customWidth="1"/>
    <col min="1767" max="1767" width="15.5546875" style="88" bestFit="1" customWidth="1"/>
    <col min="1768" max="1768" width="13" style="88" bestFit="1" customWidth="1"/>
    <col min="1769" max="1769" width="15.5546875" style="88" bestFit="1" customWidth="1"/>
    <col min="1770" max="1770" width="8.88671875" style="88"/>
    <col min="1771" max="1771" width="19.88671875" style="88" bestFit="1" customWidth="1"/>
    <col min="1772" max="1772" width="16.109375" style="88" customWidth="1"/>
    <col min="1773" max="1773" width="13.88671875" style="88" customWidth="1"/>
    <col min="1774" max="1774" width="12.44140625" style="88" customWidth="1"/>
    <col min="1775" max="2015" width="8.88671875" style="88"/>
    <col min="2016" max="2016" width="6.33203125" style="88" customWidth="1"/>
    <col min="2017" max="2017" width="3.6640625" style="88" customWidth="1"/>
    <col min="2018" max="2018" width="51" style="88" customWidth="1"/>
    <col min="2019" max="2019" width="15.44140625" style="88" customWidth="1"/>
    <col min="2020" max="2020" width="17.33203125" style="88" bestFit="1" customWidth="1"/>
    <col min="2021" max="2021" width="18.6640625" style="88" bestFit="1" customWidth="1"/>
    <col min="2022" max="2022" width="13" style="88" bestFit="1" customWidth="1"/>
    <col min="2023" max="2023" width="15.5546875" style="88" bestFit="1" customWidth="1"/>
    <col min="2024" max="2024" width="13" style="88" bestFit="1" customWidth="1"/>
    <col min="2025" max="2025" width="15.5546875" style="88" bestFit="1" customWidth="1"/>
    <col min="2026" max="2026" width="8.88671875" style="88"/>
    <col min="2027" max="2027" width="19.88671875" style="88" bestFit="1" customWidth="1"/>
    <col min="2028" max="2028" width="16.109375" style="88" customWidth="1"/>
    <col min="2029" max="2029" width="13.88671875" style="88" customWidth="1"/>
    <col min="2030" max="2030" width="12.44140625" style="88" customWidth="1"/>
    <col min="2031" max="2271" width="8.88671875" style="88"/>
    <col min="2272" max="2272" width="6.33203125" style="88" customWidth="1"/>
    <col min="2273" max="2273" width="3.6640625" style="88" customWidth="1"/>
    <col min="2274" max="2274" width="51" style="88" customWidth="1"/>
    <col min="2275" max="2275" width="15.44140625" style="88" customWidth="1"/>
    <col min="2276" max="2276" width="17.33203125" style="88" bestFit="1" customWidth="1"/>
    <col min="2277" max="2277" width="18.6640625" style="88" bestFit="1" customWidth="1"/>
    <col min="2278" max="2278" width="13" style="88" bestFit="1" customWidth="1"/>
    <col min="2279" max="2279" width="15.5546875" style="88" bestFit="1" customWidth="1"/>
    <col min="2280" max="2280" width="13" style="88" bestFit="1" customWidth="1"/>
    <col min="2281" max="2281" width="15.5546875" style="88" bestFit="1" customWidth="1"/>
    <col min="2282" max="2282" width="8.88671875" style="88"/>
    <col min="2283" max="2283" width="19.88671875" style="88" bestFit="1" customWidth="1"/>
    <col min="2284" max="2284" width="16.109375" style="88" customWidth="1"/>
    <col min="2285" max="2285" width="13.88671875" style="88" customWidth="1"/>
    <col min="2286" max="2286" width="12.44140625" style="88" customWidth="1"/>
    <col min="2287" max="2527" width="8.88671875" style="88"/>
    <col min="2528" max="2528" width="6.33203125" style="88" customWidth="1"/>
    <col min="2529" max="2529" width="3.6640625" style="88" customWidth="1"/>
    <col min="2530" max="2530" width="51" style="88" customWidth="1"/>
    <col min="2531" max="2531" width="15.44140625" style="88" customWidth="1"/>
    <col min="2532" max="2532" width="17.33203125" style="88" bestFit="1" customWidth="1"/>
    <col min="2533" max="2533" width="18.6640625" style="88" bestFit="1" customWidth="1"/>
    <col min="2534" max="2534" width="13" style="88" bestFit="1" customWidth="1"/>
    <col min="2535" max="2535" width="15.5546875" style="88" bestFit="1" customWidth="1"/>
    <col min="2536" max="2536" width="13" style="88" bestFit="1" customWidth="1"/>
    <col min="2537" max="2537" width="15.5546875" style="88" bestFit="1" customWidth="1"/>
    <col min="2538" max="2538" width="8.88671875" style="88"/>
    <col min="2539" max="2539" width="19.88671875" style="88" bestFit="1" customWidth="1"/>
    <col min="2540" max="2540" width="16.109375" style="88" customWidth="1"/>
    <col min="2541" max="2541" width="13.88671875" style="88" customWidth="1"/>
    <col min="2542" max="2542" width="12.44140625" style="88" customWidth="1"/>
    <col min="2543" max="2783" width="8.88671875" style="88"/>
    <col min="2784" max="2784" width="6.33203125" style="88" customWidth="1"/>
    <col min="2785" max="2785" width="3.6640625" style="88" customWidth="1"/>
    <col min="2786" max="2786" width="51" style="88" customWidth="1"/>
    <col min="2787" max="2787" width="15.44140625" style="88" customWidth="1"/>
    <col min="2788" max="2788" width="17.33203125" style="88" bestFit="1" customWidth="1"/>
    <col min="2789" max="2789" width="18.6640625" style="88" bestFit="1" customWidth="1"/>
    <col min="2790" max="2790" width="13" style="88" bestFit="1" customWidth="1"/>
    <col min="2791" max="2791" width="15.5546875" style="88" bestFit="1" customWidth="1"/>
    <col min="2792" max="2792" width="13" style="88" bestFit="1" customWidth="1"/>
    <col min="2793" max="2793" width="15.5546875" style="88" bestFit="1" customWidth="1"/>
    <col min="2794" max="2794" width="8.88671875" style="88"/>
    <col min="2795" max="2795" width="19.88671875" style="88" bestFit="1" customWidth="1"/>
    <col min="2796" max="2796" width="16.109375" style="88" customWidth="1"/>
    <col min="2797" max="2797" width="13.88671875" style="88" customWidth="1"/>
    <col min="2798" max="2798" width="12.44140625" style="88" customWidth="1"/>
    <col min="2799" max="3039" width="8.88671875" style="88"/>
    <col min="3040" max="3040" width="6.33203125" style="88" customWidth="1"/>
    <col min="3041" max="3041" width="3.6640625" style="88" customWidth="1"/>
    <col min="3042" max="3042" width="51" style="88" customWidth="1"/>
    <col min="3043" max="3043" width="15.44140625" style="88" customWidth="1"/>
    <col min="3044" max="3044" width="17.33203125" style="88" bestFit="1" customWidth="1"/>
    <col min="3045" max="3045" width="18.6640625" style="88" bestFit="1" customWidth="1"/>
    <col min="3046" max="3046" width="13" style="88" bestFit="1" customWidth="1"/>
    <col min="3047" max="3047" width="15.5546875" style="88" bestFit="1" customWidth="1"/>
    <col min="3048" max="3048" width="13" style="88" bestFit="1" customWidth="1"/>
    <col min="3049" max="3049" width="15.5546875" style="88" bestFit="1" customWidth="1"/>
    <col min="3050" max="3050" width="8.88671875" style="88"/>
    <col min="3051" max="3051" width="19.88671875" style="88" bestFit="1" customWidth="1"/>
    <col min="3052" max="3052" width="16.109375" style="88" customWidth="1"/>
    <col min="3053" max="3053" width="13.88671875" style="88" customWidth="1"/>
    <col min="3054" max="3054" width="12.44140625" style="88" customWidth="1"/>
    <col min="3055" max="3295" width="8.88671875" style="88"/>
    <col min="3296" max="3296" width="6.33203125" style="88" customWidth="1"/>
    <col min="3297" max="3297" width="3.6640625" style="88" customWidth="1"/>
    <col min="3298" max="3298" width="51" style="88" customWidth="1"/>
    <col min="3299" max="3299" width="15.44140625" style="88" customWidth="1"/>
    <col min="3300" max="3300" width="17.33203125" style="88" bestFit="1" customWidth="1"/>
    <col min="3301" max="3301" width="18.6640625" style="88" bestFit="1" customWidth="1"/>
    <col min="3302" max="3302" width="13" style="88" bestFit="1" customWidth="1"/>
    <col min="3303" max="3303" width="15.5546875" style="88" bestFit="1" customWidth="1"/>
    <col min="3304" max="3304" width="13" style="88" bestFit="1" customWidth="1"/>
    <col min="3305" max="3305" width="15.5546875" style="88" bestFit="1" customWidth="1"/>
    <col min="3306" max="3306" width="8.88671875" style="88"/>
    <col min="3307" max="3307" width="19.88671875" style="88" bestFit="1" customWidth="1"/>
    <col min="3308" max="3308" width="16.109375" style="88" customWidth="1"/>
    <col min="3309" max="3309" width="13.88671875" style="88" customWidth="1"/>
    <col min="3310" max="3310" width="12.44140625" style="88" customWidth="1"/>
    <col min="3311" max="3551" width="8.88671875" style="88"/>
    <col min="3552" max="3552" width="6.33203125" style="88" customWidth="1"/>
    <col min="3553" max="3553" width="3.6640625" style="88" customWidth="1"/>
    <col min="3554" max="3554" width="51" style="88" customWidth="1"/>
    <col min="3555" max="3555" width="15.44140625" style="88" customWidth="1"/>
    <col min="3556" max="3556" width="17.33203125" style="88" bestFit="1" customWidth="1"/>
    <col min="3557" max="3557" width="18.6640625" style="88" bestFit="1" customWidth="1"/>
    <col min="3558" max="3558" width="13" style="88" bestFit="1" customWidth="1"/>
    <col min="3559" max="3559" width="15.5546875" style="88" bestFit="1" customWidth="1"/>
    <col min="3560" max="3560" width="13" style="88" bestFit="1" customWidth="1"/>
    <col min="3561" max="3561" width="15.5546875" style="88" bestFit="1" customWidth="1"/>
    <col min="3562" max="3562" width="8.88671875" style="88"/>
    <col min="3563" max="3563" width="19.88671875" style="88" bestFit="1" customWidth="1"/>
    <col min="3564" max="3564" width="16.109375" style="88" customWidth="1"/>
    <col min="3565" max="3565" width="13.88671875" style="88" customWidth="1"/>
    <col min="3566" max="3566" width="12.44140625" style="88" customWidth="1"/>
    <col min="3567" max="3807" width="8.88671875" style="88"/>
    <col min="3808" max="3808" width="6.33203125" style="88" customWidth="1"/>
    <col min="3809" max="3809" width="3.6640625" style="88" customWidth="1"/>
    <col min="3810" max="3810" width="51" style="88" customWidth="1"/>
    <col min="3811" max="3811" width="15.44140625" style="88" customWidth="1"/>
    <col min="3812" max="3812" width="17.33203125" style="88" bestFit="1" customWidth="1"/>
    <col min="3813" max="3813" width="18.6640625" style="88" bestFit="1" customWidth="1"/>
    <col min="3814" max="3814" width="13" style="88" bestFit="1" customWidth="1"/>
    <col min="3815" max="3815" width="15.5546875" style="88" bestFit="1" customWidth="1"/>
    <col min="3816" max="3816" width="13" style="88" bestFit="1" customWidth="1"/>
    <col min="3817" max="3817" width="15.5546875" style="88" bestFit="1" customWidth="1"/>
    <col min="3818" max="3818" width="8.88671875" style="88"/>
    <col min="3819" max="3819" width="19.88671875" style="88" bestFit="1" customWidth="1"/>
    <col min="3820" max="3820" width="16.109375" style="88" customWidth="1"/>
    <col min="3821" max="3821" width="13.88671875" style="88" customWidth="1"/>
    <col min="3822" max="3822" width="12.44140625" style="88" customWidth="1"/>
    <col min="3823" max="4063" width="8.88671875" style="88"/>
    <col min="4064" max="4064" width="6.33203125" style="88" customWidth="1"/>
    <col min="4065" max="4065" width="3.6640625" style="88" customWidth="1"/>
    <col min="4066" max="4066" width="51" style="88" customWidth="1"/>
    <col min="4067" max="4067" width="15.44140625" style="88" customWidth="1"/>
    <col min="4068" max="4068" width="17.33203125" style="88" bestFit="1" customWidth="1"/>
    <col min="4069" max="4069" width="18.6640625" style="88" bestFit="1" customWidth="1"/>
    <col min="4070" max="4070" width="13" style="88" bestFit="1" customWidth="1"/>
    <col min="4071" max="4071" width="15.5546875" style="88" bestFit="1" customWidth="1"/>
    <col min="4072" max="4072" width="13" style="88" bestFit="1" customWidth="1"/>
    <col min="4073" max="4073" width="15.5546875" style="88" bestFit="1" customWidth="1"/>
    <col min="4074" max="4074" width="8.88671875" style="88"/>
    <col min="4075" max="4075" width="19.88671875" style="88" bestFit="1" customWidth="1"/>
    <col min="4076" max="4076" width="16.109375" style="88" customWidth="1"/>
    <col min="4077" max="4077" width="13.88671875" style="88" customWidth="1"/>
    <col min="4078" max="4078" width="12.44140625" style="88" customWidth="1"/>
    <col min="4079" max="4319" width="8.88671875" style="88"/>
    <col min="4320" max="4320" width="6.33203125" style="88" customWidth="1"/>
    <col min="4321" max="4321" width="3.6640625" style="88" customWidth="1"/>
    <col min="4322" max="4322" width="51" style="88" customWidth="1"/>
    <col min="4323" max="4323" width="15.44140625" style="88" customWidth="1"/>
    <col min="4324" max="4324" width="17.33203125" style="88" bestFit="1" customWidth="1"/>
    <col min="4325" max="4325" width="18.6640625" style="88" bestFit="1" customWidth="1"/>
    <col min="4326" max="4326" width="13" style="88" bestFit="1" customWidth="1"/>
    <col min="4327" max="4327" width="15.5546875" style="88" bestFit="1" customWidth="1"/>
    <col min="4328" max="4328" width="13" style="88" bestFit="1" customWidth="1"/>
    <col min="4329" max="4329" width="15.5546875" style="88" bestFit="1" customWidth="1"/>
    <col min="4330" max="4330" width="8.88671875" style="88"/>
    <col min="4331" max="4331" width="19.88671875" style="88" bestFit="1" customWidth="1"/>
    <col min="4332" max="4332" width="16.109375" style="88" customWidth="1"/>
    <col min="4333" max="4333" width="13.88671875" style="88" customWidth="1"/>
    <col min="4334" max="4334" width="12.44140625" style="88" customWidth="1"/>
    <col min="4335" max="4575" width="8.88671875" style="88"/>
    <col min="4576" max="4576" width="6.33203125" style="88" customWidth="1"/>
    <col min="4577" max="4577" width="3.6640625" style="88" customWidth="1"/>
    <col min="4578" max="4578" width="51" style="88" customWidth="1"/>
    <col min="4579" max="4579" width="15.44140625" style="88" customWidth="1"/>
    <col min="4580" max="4580" width="17.33203125" style="88" bestFit="1" customWidth="1"/>
    <col min="4581" max="4581" width="18.6640625" style="88" bestFit="1" customWidth="1"/>
    <col min="4582" max="4582" width="13" style="88" bestFit="1" customWidth="1"/>
    <col min="4583" max="4583" width="15.5546875" style="88" bestFit="1" customWidth="1"/>
    <col min="4584" max="4584" width="13" style="88" bestFit="1" customWidth="1"/>
    <col min="4585" max="4585" width="15.5546875" style="88" bestFit="1" customWidth="1"/>
    <col min="4586" max="4586" width="8.88671875" style="88"/>
    <col min="4587" max="4587" width="19.88671875" style="88" bestFit="1" customWidth="1"/>
    <col min="4588" max="4588" width="16.109375" style="88" customWidth="1"/>
    <col min="4589" max="4589" width="13.88671875" style="88" customWidth="1"/>
    <col min="4590" max="4590" width="12.44140625" style="88" customWidth="1"/>
    <col min="4591" max="4831" width="8.88671875" style="88"/>
    <col min="4832" max="4832" width="6.33203125" style="88" customWidth="1"/>
    <col min="4833" max="4833" width="3.6640625" style="88" customWidth="1"/>
    <col min="4834" max="4834" width="51" style="88" customWidth="1"/>
    <col min="4835" max="4835" width="15.44140625" style="88" customWidth="1"/>
    <col min="4836" max="4836" width="17.33203125" style="88" bestFit="1" customWidth="1"/>
    <col min="4837" max="4837" width="18.6640625" style="88" bestFit="1" customWidth="1"/>
    <col min="4838" max="4838" width="13" style="88" bestFit="1" customWidth="1"/>
    <col min="4839" max="4839" width="15.5546875" style="88" bestFit="1" customWidth="1"/>
    <col min="4840" max="4840" width="13" style="88" bestFit="1" customWidth="1"/>
    <col min="4841" max="4841" width="15.5546875" style="88" bestFit="1" customWidth="1"/>
    <col min="4842" max="4842" width="8.88671875" style="88"/>
    <col min="4843" max="4843" width="19.88671875" style="88" bestFit="1" customWidth="1"/>
    <col min="4844" max="4844" width="16.109375" style="88" customWidth="1"/>
    <col min="4845" max="4845" width="13.88671875" style="88" customWidth="1"/>
    <col min="4846" max="4846" width="12.44140625" style="88" customWidth="1"/>
    <col min="4847" max="5087" width="8.88671875" style="88"/>
    <col min="5088" max="5088" width="6.33203125" style="88" customWidth="1"/>
    <col min="5089" max="5089" width="3.6640625" style="88" customWidth="1"/>
    <col min="5090" max="5090" width="51" style="88" customWidth="1"/>
    <col min="5091" max="5091" width="15.44140625" style="88" customWidth="1"/>
    <col min="5092" max="5092" width="17.33203125" style="88" bestFit="1" customWidth="1"/>
    <col min="5093" max="5093" width="18.6640625" style="88" bestFit="1" customWidth="1"/>
    <col min="5094" max="5094" width="13" style="88" bestFit="1" customWidth="1"/>
    <col min="5095" max="5095" width="15.5546875" style="88" bestFit="1" customWidth="1"/>
    <col min="5096" max="5096" width="13" style="88" bestFit="1" customWidth="1"/>
    <col min="5097" max="5097" width="15.5546875" style="88" bestFit="1" customWidth="1"/>
    <col min="5098" max="5098" width="8.88671875" style="88"/>
    <col min="5099" max="5099" width="19.88671875" style="88" bestFit="1" customWidth="1"/>
    <col min="5100" max="5100" width="16.109375" style="88" customWidth="1"/>
    <col min="5101" max="5101" width="13.88671875" style="88" customWidth="1"/>
    <col min="5102" max="5102" width="12.44140625" style="88" customWidth="1"/>
    <col min="5103" max="5343" width="8.88671875" style="88"/>
    <col min="5344" max="5344" width="6.33203125" style="88" customWidth="1"/>
    <col min="5345" max="5345" width="3.6640625" style="88" customWidth="1"/>
    <col min="5346" max="5346" width="51" style="88" customWidth="1"/>
    <col min="5347" max="5347" width="15.44140625" style="88" customWidth="1"/>
    <col min="5348" max="5348" width="17.33203125" style="88" bestFit="1" customWidth="1"/>
    <col min="5349" max="5349" width="18.6640625" style="88" bestFit="1" customWidth="1"/>
    <col min="5350" max="5350" width="13" style="88" bestFit="1" customWidth="1"/>
    <col min="5351" max="5351" width="15.5546875" style="88" bestFit="1" customWidth="1"/>
    <col min="5352" max="5352" width="13" style="88" bestFit="1" customWidth="1"/>
    <col min="5353" max="5353" width="15.5546875" style="88" bestFit="1" customWidth="1"/>
    <col min="5354" max="5354" width="8.88671875" style="88"/>
    <col min="5355" max="5355" width="19.88671875" style="88" bestFit="1" customWidth="1"/>
    <col min="5356" max="5356" width="16.109375" style="88" customWidth="1"/>
    <col min="5357" max="5357" width="13.88671875" style="88" customWidth="1"/>
    <col min="5358" max="5358" width="12.44140625" style="88" customWidth="1"/>
    <col min="5359" max="5599" width="8.88671875" style="88"/>
    <col min="5600" max="5600" width="6.33203125" style="88" customWidth="1"/>
    <col min="5601" max="5601" width="3.6640625" style="88" customWidth="1"/>
    <col min="5602" max="5602" width="51" style="88" customWidth="1"/>
    <col min="5603" max="5603" width="15.44140625" style="88" customWidth="1"/>
    <col min="5604" max="5604" width="17.33203125" style="88" bestFit="1" customWidth="1"/>
    <col min="5605" max="5605" width="18.6640625" style="88" bestFit="1" customWidth="1"/>
    <col min="5606" max="5606" width="13" style="88" bestFit="1" customWidth="1"/>
    <col min="5607" max="5607" width="15.5546875" style="88" bestFit="1" customWidth="1"/>
    <col min="5608" max="5608" width="13" style="88" bestFit="1" customWidth="1"/>
    <col min="5609" max="5609" width="15.5546875" style="88" bestFit="1" customWidth="1"/>
    <col min="5610" max="5610" width="8.88671875" style="88"/>
    <col min="5611" max="5611" width="19.88671875" style="88" bestFit="1" customWidth="1"/>
    <col min="5612" max="5612" width="16.109375" style="88" customWidth="1"/>
    <col min="5613" max="5613" width="13.88671875" style="88" customWidth="1"/>
    <col min="5614" max="5614" width="12.44140625" style="88" customWidth="1"/>
    <col min="5615" max="5855" width="8.88671875" style="88"/>
    <col min="5856" max="5856" width="6.33203125" style="88" customWidth="1"/>
    <col min="5857" max="5857" width="3.6640625" style="88" customWidth="1"/>
    <col min="5858" max="5858" width="51" style="88" customWidth="1"/>
    <col min="5859" max="5859" width="15.44140625" style="88" customWidth="1"/>
    <col min="5860" max="5860" width="17.33203125" style="88" bestFit="1" customWidth="1"/>
    <col min="5861" max="5861" width="18.6640625" style="88" bestFit="1" customWidth="1"/>
    <col min="5862" max="5862" width="13" style="88" bestFit="1" customWidth="1"/>
    <col min="5863" max="5863" width="15.5546875" style="88" bestFit="1" customWidth="1"/>
    <col min="5864" max="5864" width="13" style="88" bestFit="1" customWidth="1"/>
    <col min="5865" max="5865" width="15.5546875" style="88" bestFit="1" customWidth="1"/>
    <col min="5866" max="5866" width="8.88671875" style="88"/>
    <col min="5867" max="5867" width="19.88671875" style="88" bestFit="1" customWidth="1"/>
    <col min="5868" max="5868" width="16.109375" style="88" customWidth="1"/>
    <col min="5869" max="5869" width="13.88671875" style="88" customWidth="1"/>
    <col min="5870" max="5870" width="12.44140625" style="88" customWidth="1"/>
    <col min="5871" max="6111" width="8.88671875" style="88"/>
    <col min="6112" max="6112" width="6.33203125" style="88" customWidth="1"/>
    <col min="6113" max="6113" width="3.6640625" style="88" customWidth="1"/>
    <col min="6114" max="6114" width="51" style="88" customWidth="1"/>
    <col min="6115" max="6115" width="15.44140625" style="88" customWidth="1"/>
    <col min="6116" max="6116" width="17.33203125" style="88" bestFit="1" customWidth="1"/>
    <col min="6117" max="6117" width="18.6640625" style="88" bestFit="1" customWidth="1"/>
    <col min="6118" max="6118" width="13" style="88" bestFit="1" customWidth="1"/>
    <col min="6119" max="6119" width="15.5546875" style="88" bestFit="1" customWidth="1"/>
    <col min="6120" max="6120" width="13" style="88" bestFit="1" customWidth="1"/>
    <col min="6121" max="6121" width="15.5546875" style="88" bestFit="1" customWidth="1"/>
    <col min="6122" max="6122" width="8.88671875" style="88"/>
    <col min="6123" max="6123" width="19.88671875" style="88" bestFit="1" customWidth="1"/>
    <col min="6124" max="6124" width="16.109375" style="88" customWidth="1"/>
    <col min="6125" max="6125" width="13.88671875" style="88" customWidth="1"/>
    <col min="6126" max="6126" width="12.44140625" style="88" customWidth="1"/>
    <col min="6127" max="6367" width="8.88671875" style="88"/>
    <col min="6368" max="6368" width="6.33203125" style="88" customWidth="1"/>
    <col min="6369" max="6369" width="3.6640625" style="88" customWidth="1"/>
    <col min="6370" max="6370" width="51" style="88" customWidth="1"/>
    <col min="6371" max="6371" width="15.44140625" style="88" customWidth="1"/>
    <col min="6372" max="6372" width="17.33203125" style="88" bestFit="1" customWidth="1"/>
    <col min="6373" max="6373" width="18.6640625" style="88" bestFit="1" customWidth="1"/>
    <col min="6374" max="6374" width="13" style="88" bestFit="1" customWidth="1"/>
    <col min="6375" max="6375" width="15.5546875" style="88" bestFit="1" customWidth="1"/>
    <col min="6376" max="6376" width="13" style="88" bestFit="1" customWidth="1"/>
    <col min="6377" max="6377" width="15.5546875" style="88" bestFit="1" customWidth="1"/>
    <col min="6378" max="6378" width="8.88671875" style="88"/>
    <col min="6379" max="6379" width="19.88671875" style="88" bestFit="1" customWidth="1"/>
    <col min="6380" max="6380" width="16.109375" style="88" customWidth="1"/>
    <col min="6381" max="6381" width="13.88671875" style="88" customWidth="1"/>
    <col min="6382" max="6382" width="12.44140625" style="88" customWidth="1"/>
    <col min="6383" max="6623" width="8.88671875" style="88"/>
    <col min="6624" max="6624" width="6.33203125" style="88" customWidth="1"/>
    <col min="6625" max="6625" width="3.6640625" style="88" customWidth="1"/>
    <col min="6626" max="6626" width="51" style="88" customWidth="1"/>
    <col min="6627" max="6627" width="15.44140625" style="88" customWidth="1"/>
    <col min="6628" max="6628" width="17.33203125" style="88" bestFit="1" customWidth="1"/>
    <col min="6629" max="6629" width="18.6640625" style="88" bestFit="1" customWidth="1"/>
    <col min="6630" max="6630" width="13" style="88" bestFit="1" customWidth="1"/>
    <col min="6631" max="6631" width="15.5546875" style="88" bestFit="1" customWidth="1"/>
    <col min="6632" max="6632" width="13" style="88" bestFit="1" customWidth="1"/>
    <col min="6633" max="6633" width="15.5546875" style="88" bestFit="1" customWidth="1"/>
    <col min="6634" max="6634" width="8.88671875" style="88"/>
    <col min="6635" max="6635" width="19.88671875" style="88" bestFit="1" customWidth="1"/>
    <col min="6636" max="6636" width="16.109375" style="88" customWidth="1"/>
    <col min="6637" max="6637" width="13.88671875" style="88" customWidth="1"/>
    <col min="6638" max="6638" width="12.44140625" style="88" customWidth="1"/>
    <col min="6639" max="6879" width="8.88671875" style="88"/>
    <col min="6880" max="6880" width="6.33203125" style="88" customWidth="1"/>
    <col min="6881" max="6881" width="3.6640625" style="88" customWidth="1"/>
    <col min="6882" max="6882" width="51" style="88" customWidth="1"/>
    <col min="6883" max="6883" width="15.44140625" style="88" customWidth="1"/>
    <col min="6884" max="6884" width="17.33203125" style="88" bestFit="1" customWidth="1"/>
    <col min="6885" max="6885" width="18.6640625" style="88" bestFit="1" customWidth="1"/>
    <col min="6886" max="6886" width="13" style="88" bestFit="1" customWidth="1"/>
    <col min="6887" max="6887" width="15.5546875" style="88" bestFit="1" customWidth="1"/>
    <col min="6888" max="6888" width="13" style="88" bestFit="1" customWidth="1"/>
    <col min="6889" max="6889" width="15.5546875" style="88" bestFit="1" customWidth="1"/>
    <col min="6890" max="6890" width="8.88671875" style="88"/>
    <col min="6891" max="6891" width="19.88671875" style="88" bestFit="1" customWidth="1"/>
    <col min="6892" max="6892" width="16.109375" style="88" customWidth="1"/>
    <col min="6893" max="6893" width="13.88671875" style="88" customWidth="1"/>
    <col min="6894" max="6894" width="12.44140625" style="88" customWidth="1"/>
    <col min="6895" max="7135" width="8.88671875" style="88"/>
    <col min="7136" max="7136" width="6.33203125" style="88" customWidth="1"/>
    <col min="7137" max="7137" width="3.6640625" style="88" customWidth="1"/>
    <col min="7138" max="7138" width="51" style="88" customWidth="1"/>
    <col min="7139" max="7139" width="15.44140625" style="88" customWidth="1"/>
    <col min="7140" max="7140" width="17.33203125" style="88" bestFit="1" customWidth="1"/>
    <col min="7141" max="7141" width="18.6640625" style="88" bestFit="1" customWidth="1"/>
    <col min="7142" max="7142" width="13" style="88" bestFit="1" customWidth="1"/>
    <col min="7143" max="7143" width="15.5546875" style="88" bestFit="1" customWidth="1"/>
    <col min="7144" max="7144" width="13" style="88" bestFit="1" customWidth="1"/>
    <col min="7145" max="7145" width="15.5546875" style="88" bestFit="1" customWidth="1"/>
    <col min="7146" max="7146" width="8.88671875" style="88"/>
    <col min="7147" max="7147" width="19.88671875" style="88" bestFit="1" customWidth="1"/>
    <col min="7148" max="7148" width="16.109375" style="88" customWidth="1"/>
    <col min="7149" max="7149" width="13.88671875" style="88" customWidth="1"/>
    <col min="7150" max="7150" width="12.44140625" style="88" customWidth="1"/>
    <col min="7151" max="7391" width="8.88671875" style="88"/>
    <col min="7392" max="7392" width="6.33203125" style="88" customWidth="1"/>
    <col min="7393" max="7393" width="3.6640625" style="88" customWidth="1"/>
    <col min="7394" max="7394" width="51" style="88" customWidth="1"/>
    <col min="7395" max="7395" width="15.44140625" style="88" customWidth="1"/>
    <col min="7396" max="7396" width="17.33203125" style="88" bestFit="1" customWidth="1"/>
    <col min="7397" max="7397" width="18.6640625" style="88" bestFit="1" customWidth="1"/>
    <col min="7398" max="7398" width="13" style="88" bestFit="1" customWidth="1"/>
    <col min="7399" max="7399" width="15.5546875" style="88" bestFit="1" customWidth="1"/>
    <col min="7400" max="7400" width="13" style="88" bestFit="1" customWidth="1"/>
    <col min="7401" max="7401" width="15.5546875" style="88" bestFit="1" customWidth="1"/>
    <col min="7402" max="7402" width="8.88671875" style="88"/>
    <col min="7403" max="7403" width="19.88671875" style="88" bestFit="1" customWidth="1"/>
    <col min="7404" max="7404" width="16.109375" style="88" customWidth="1"/>
    <col min="7405" max="7405" width="13.88671875" style="88" customWidth="1"/>
    <col min="7406" max="7406" width="12.44140625" style="88" customWidth="1"/>
    <col min="7407" max="7647" width="8.88671875" style="88"/>
    <col min="7648" max="7648" width="6.33203125" style="88" customWidth="1"/>
    <col min="7649" max="7649" width="3.6640625" style="88" customWidth="1"/>
    <col min="7650" max="7650" width="51" style="88" customWidth="1"/>
    <col min="7651" max="7651" width="15.44140625" style="88" customWidth="1"/>
    <col min="7652" max="7652" width="17.33203125" style="88" bestFit="1" customWidth="1"/>
    <col min="7653" max="7653" width="18.6640625" style="88" bestFit="1" customWidth="1"/>
    <col min="7654" max="7654" width="13" style="88" bestFit="1" customWidth="1"/>
    <col min="7655" max="7655" width="15.5546875" style="88" bestFit="1" customWidth="1"/>
    <col min="7656" max="7656" width="13" style="88" bestFit="1" customWidth="1"/>
    <col min="7657" max="7657" width="15.5546875" style="88" bestFit="1" customWidth="1"/>
    <col min="7658" max="7658" width="8.88671875" style="88"/>
    <col min="7659" max="7659" width="19.88671875" style="88" bestFit="1" customWidth="1"/>
    <col min="7660" max="7660" width="16.109375" style="88" customWidth="1"/>
    <col min="7661" max="7661" width="13.88671875" style="88" customWidth="1"/>
    <col min="7662" max="7662" width="12.44140625" style="88" customWidth="1"/>
    <col min="7663" max="7903" width="8.88671875" style="88"/>
    <col min="7904" max="7904" width="6.33203125" style="88" customWidth="1"/>
    <col min="7905" max="7905" width="3.6640625" style="88" customWidth="1"/>
    <col min="7906" max="7906" width="51" style="88" customWidth="1"/>
    <col min="7907" max="7907" width="15.44140625" style="88" customWidth="1"/>
    <col min="7908" max="7908" width="17.33203125" style="88" bestFit="1" customWidth="1"/>
    <col min="7909" max="7909" width="18.6640625" style="88" bestFit="1" customWidth="1"/>
    <col min="7910" max="7910" width="13" style="88" bestFit="1" customWidth="1"/>
    <col min="7911" max="7911" width="15.5546875" style="88" bestFit="1" customWidth="1"/>
    <col min="7912" max="7912" width="13" style="88" bestFit="1" customWidth="1"/>
    <col min="7913" max="7913" width="15.5546875" style="88" bestFit="1" customWidth="1"/>
    <col min="7914" max="7914" width="8.88671875" style="88"/>
    <col min="7915" max="7915" width="19.88671875" style="88" bestFit="1" customWidth="1"/>
    <col min="7916" max="7916" width="16.109375" style="88" customWidth="1"/>
    <col min="7917" max="7917" width="13.88671875" style="88" customWidth="1"/>
    <col min="7918" max="7918" width="12.44140625" style="88" customWidth="1"/>
    <col min="7919" max="8159" width="8.88671875" style="88"/>
    <col min="8160" max="8160" width="6.33203125" style="88" customWidth="1"/>
    <col min="8161" max="8161" width="3.6640625" style="88" customWidth="1"/>
    <col min="8162" max="8162" width="51" style="88" customWidth="1"/>
    <col min="8163" max="8163" width="15.44140625" style="88" customWidth="1"/>
    <col min="8164" max="8164" width="17.33203125" style="88" bestFit="1" customWidth="1"/>
    <col min="8165" max="8165" width="18.6640625" style="88" bestFit="1" customWidth="1"/>
    <col min="8166" max="8166" width="13" style="88" bestFit="1" customWidth="1"/>
    <col min="8167" max="8167" width="15.5546875" style="88" bestFit="1" customWidth="1"/>
    <col min="8168" max="8168" width="13" style="88" bestFit="1" customWidth="1"/>
    <col min="8169" max="8169" width="15.5546875" style="88" bestFit="1" customWidth="1"/>
    <col min="8170" max="8170" width="8.88671875" style="88"/>
    <col min="8171" max="8171" width="19.88671875" style="88" bestFit="1" customWidth="1"/>
    <col min="8172" max="8172" width="16.109375" style="88" customWidth="1"/>
    <col min="8173" max="8173" width="13.88671875" style="88" customWidth="1"/>
    <col min="8174" max="8174" width="12.44140625" style="88" customWidth="1"/>
    <col min="8175" max="8415" width="8.88671875" style="88"/>
    <col min="8416" max="8416" width="6.33203125" style="88" customWidth="1"/>
    <col min="8417" max="8417" width="3.6640625" style="88" customWidth="1"/>
    <col min="8418" max="8418" width="51" style="88" customWidth="1"/>
    <col min="8419" max="8419" width="15.44140625" style="88" customWidth="1"/>
    <col min="8420" max="8420" width="17.33203125" style="88" bestFit="1" customWidth="1"/>
    <col min="8421" max="8421" width="18.6640625" style="88" bestFit="1" customWidth="1"/>
    <col min="8422" max="8422" width="13" style="88" bestFit="1" customWidth="1"/>
    <col min="8423" max="8423" width="15.5546875" style="88" bestFit="1" customWidth="1"/>
    <col min="8424" max="8424" width="13" style="88" bestFit="1" customWidth="1"/>
    <col min="8425" max="8425" width="15.5546875" style="88" bestFit="1" customWidth="1"/>
    <col min="8426" max="8426" width="8.88671875" style="88"/>
    <col min="8427" max="8427" width="19.88671875" style="88" bestFit="1" customWidth="1"/>
    <col min="8428" max="8428" width="16.109375" style="88" customWidth="1"/>
    <col min="8429" max="8429" width="13.88671875" style="88" customWidth="1"/>
    <col min="8430" max="8430" width="12.44140625" style="88" customWidth="1"/>
    <col min="8431" max="8671" width="8.88671875" style="88"/>
    <col min="8672" max="8672" width="6.33203125" style="88" customWidth="1"/>
    <col min="8673" max="8673" width="3.6640625" style="88" customWidth="1"/>
    <col min="8674" max="8674" width="51" style="88" customWidth="1"/>
    <col min="8675" max="8675" width="15.44140625" style="88" customWidth="1"/>
    <col min="8676" max="8676" width="17.33203125" style="88" bestFit="1" customWidth="1"/>
    <col min="8677" max="8677" width="18.6640625" style="88" bestFit="1" customWidth="1"/>
    <col min="8678" max="8678" width="13" style="88" bestFit="1" customWidth="1"/>
    <col min="8679" max="8679" width="15.5546875" style="88" bestFit="1" customWidth="1"/>
    <col min="8680" max="8680" width="13" style="88" bestFit="1" customWidth="1"/>
    <col min="8681" max="8681" width="15.5546875" style="88" bestFit="1" customWidth="1"/>
    <col min="8682" max="8682" width="8.88671875" style="88"/>
    <col min="8683" max="8683" width="19.88671875" style="88" bestFit="1" customWidth="1"/>
    <col min="8684" max="8684" width="16.109375" style="88" customWidth="1"/>
    <col min="8685" max="8685" width="13.88671875" style="88" customWidth="1"/>
    <col min="8686" max="8686" width="12.44140625" style="88" customWidth="1"/>
    <col min="8687" max="8927" width="8.88671875" style="88"/>
    <col min="8928" max="8928" width="6.33203125" style="88" customWidth="1"/>
    <col min="8929" max="8929" width="3.6640625" style="88" customWidth="1"/>
    <col min="8930" max="8930" width="51" style="88" customWidth="1"/>
    <col min="8931" max="8931" width="15.44140625" style="88" customWidth="1"/>
    <col min="8932" max="8932" width="17.33203125" style="88" bestFit="1" customWidth="1"/>
    <col min="8933" max="8933" width="18.6640625" style="88" bestFit="1" customWidth="1"/>
    <col min="8934" max="8934" width="13" style="88" bestFit="1" customWidth="1"/>
    <col min="8935" max="8935" width="15.5546875" style="88" bestFit="1" customWidth="1"/>
    <col min="8936" max="8936" width="13" style="88" bestFit="1" customWidth="1"/>
    <col min="8937" max="8937" width="15.5546875" style="88" bestFit="1" customWidth="1"/>
    <col min="8938" max="8938" width="8.88671875" style="88"/>
    <col min="8939" max="8939" width="19.88671875" style="88" bestFit="1" customWidth="1"/>
    <col min="8940" max="8940" width="16.109375" style="88" customWidth="1"/>
    <col min="8941" max="8941" width="13.88671875" style="88" customWidth="1"/>
    <col min="8942" max="8942" width="12.44140625" style="88" customWidth="1"/>
    <col min="8943" max="9183" width="8.88671875" style="88"/>
    <col min="9184" max="9184" width="6.33203125" style="88" customWidth="1"/>
    <col min="9185" max="9185" width="3.6640625" style="88" customWidth="1"/>
    <col min="9186" max="9186" width="51" style="88" customWidth="1"/>
    <col min="9187" max="9187" width="15.44140625" style="88" customWidth="1"/>
    <col min="9188" max="9188" width="17.33203125" style="88" bestFit="1" customWidth="1"/>
    <col min="9189" max="9189" width="18.6640625" style="88" bestFit="1" customWidth="1"/>
    <col min="9190" max="9190" width="13" style="88" bestFit="1" customWidth="1"/>
    <col min="9191" max="9191" width="15.5546875" style="88" bestFit="1" customWidth="1"/>
    <col min="9192" max="9192" width="13" style="88" bestFit="1" customWidth="1"/>
    <col min="9193" max="9193" width="15.5546875" style="88" bestFit="1" customWidth="1"/>
    <col min="9194" max="9194" width="8.88671875" style="88"/>
    <col min="9195" max="9195" width="19.88671875" style="88" bestFit="1" customWidth="1"/>
    <col min="9196" max="9196" width="16.109375" style="88" customWidth="1"/>
    <col min="9197" max="9197" width="13.88671875" style="88" customWidth="1"/>
    <col min="9198" max="9198" width="12.44140625" style="88" customWidth="1"/>
    <col min="9199" max="9439" width="8.88671875" style="88"/>
    <col min="9440" max="9440" width="6.33203125" style="88" customWidth="1"/>
    <col min="9441" max="9441" width="3.6640625" style="88" customWidth="1"/>
    <col min="9442" max="9442" width="51" style="88" customWidth="1"/>
    <col min="9443" max="9443" width="15.44140625" style="88" customWidth="1"/>
    <col min="9444" max="9444" width="17.33203125" style="88" bestFit="1" customWidth="1"/>
    <col min="9445" max="9445" width="18.6640625" style="88" bestFit="1" customWidth="1"/>
    <col min="9446" max="9446" width="13" style="88" bestFit="1" customWidth="1"/>
    <col min="9447" max="9447" width="15.5546875" style="88" bestFit="1" customWidth="1"/>
    <col min="9448" max="9448" width="13" style="88" bestFit="1" customWidth="1"/>
    <col min="9449" max="9449" width="15.5546875" style="88" bestFit="1" customWidth="1"/>
    <col min="9450" max="9450" width="8.88671875" style="88"/>
    <col min="9451" max="9451" width="19.88671875" style="88" bestFit="1" customWidth="1"/>
    <col min="9452" max="9452" width="16.109375" style="88" customWidth="1"/>
    <col min="9453" max="9453" width="13.88671875" style="88" customWidth="1"/>
    <col min="9454" max="9454" width="12.44140625" style="88" customWidth="1"/>
    <col min="9455" max="9695" width="8.88671875" style="88"/>
    <col min="9696" max="9696" width="6.33203125" style="88" customWidth="1"/>
    <col min="9697" max="9697" width="3.6640625" style="88" customWidth="1"/>
    <col min="9698" max="9698" width="51" style="88" customWidth="1"/>
    <col min="9699" max="9699" width="15.44140625" style="88" customWidth="1"/>
    <col min="9700" max="9700" width="17.33203125" style="88" bestFit="1" customWidth="1"/>
    <col min="9701" max="9701" width="18.6640625" style="88" bestFit="1" customWidth="1"/>
    <col min="9702" max="9702" width="13" style="88" bestFit="1" customWidth="1"/>
    <col min="9703" max="9703" width="15.5546875" style="88" bestFit="1" customWidth="1"/>
    <col min="9704" max="9704" width="13" style="88" bestFit="1" customWidth="1"/>
    <col min="9705" max="9705" width="15.5546875" style="88" bestFit="1" customWidth="1"/>
    <col min="9706" max="9706" width="8.88671875" style="88"/>
    <col min="9707" max="9707" width="19.88671875" style="88" bestFit="1" customWidth="1"/>
    <col min="9708" max="9708" width="16.109375" style="88" customWidth="1"/>
    <col min="9709" max="9709" width="13.88671875" style="88" customWidth="1"/>
    <col min="9710" max="9710" width="12.44140625" style="88" customWidth="1"/>
    <col min="9711" max="9951" width="8.88671875" style="88"/>
    <col min="9952" max="9952" width="6.33203125" style="88" customWidth="1"/>
    <col min="9953" max="9953" width="3.6640625" style="88" customWidth="1"/>
    <col min="9954" max="9954" width="51" style="88" customWidth="1"/>
    <col min="9955" max="9955" width="15.44140625" style="88" customWidth="1"/>
    <col min="9956" max="9956" width="17.33203125" style="88" bestFit="1" customWidth="1"/>
    <col min="9957" max="9957" width="18.6640625" style="88" bestFit="1" customWidth="1"/>
    <col min="9958" max="9958" width="13" style="88" bestFit="1" customWidth="1"/>
    <col min="9959" max="9959" width="15.5546875" style="88" bestFit="1" customWidth="1"/>
    <col min="9960" max="9960" width="13" style="88" bestFit="1" customWidth="1"/>
    <col min="9961" max="9961" width="15.5546875" style="88" bestFit="1" customWidth="1"/>
    <col min="9962" max="9962" width="8.88671875" style="88"/>
    <col min="9963" max="9963" width="19.88671875" style="88" bestFit="1" customWidth="1"/>
    <col min="9964" max="9964" width="16.109375" style="88" customWidth="1"/>
    <col min="9965" max="9965" width="13.88671875" style="88" customWidth="1"/>
    <col min="9966" max="9966" width="12.44140625" style="88" customWidth="1"/>
    <col min="9967" max="10207" width="8.88671875" style="88"/>
    <col min="10208" max="10208" width="6.33203125" style="88" customWidth="1"/>
    <col min="10209" max="10209" width="3.6640625" style="88" customWidth="1"/>
    <col min="10210" max="10210" width="51" style="88" customWidth="1"/>
    <col min="10211" max="10211" width="15.44140625" style="88" customWidth="1"/>
    <col min="10212" max="10212" width="17.33203125" style="88" bestFit="1" customWidth="1"/>
    <col min="10213" max="10213" width="18.6640625" style="88" bestFit="1" customWidth="1"/>
    <col min="10214" max="10214" width="13" style="88" bestFit="1" customWidth="1"/>
    <col min="10215" max="10215" width="15.5546875" style="88" bestFit="1" customWidth="1"/>
    <col min="10216" max="10216" width="13" style="88" bestFit="1" customWidth="1"/>
    <col min="10217" max="10217" width="15.5546875" style="88" bestFit="1" customWidth="1"/>
    <col min="10218" max="10218" width="8.88671875" style="88"/>
    <col min="10219" max="10219" width="19.88671875" style="88" bestFit="1" customWidth="1"/>
    <col min="10220" max="10220" width="16.109375" style="88" customWidth="1"/>
    <col min="10221" max="10221" width="13.88671875" style="88" customWidth="1"/>
    <col min="10222" max="10222" width="12.44140625" style="88" customWidth="1"/>
    <col min="10223" max="10463" width="8.88671875" style="88"/>
    <col min="10464" max="10464" width="6.33203125" style="88" customWidth="1"/>
    <col min="10465" max="10465" width="3.6640625" style="88" customWidth="1"/>
    <col min="10466" max="10466" width="51" style="88" customWidth="1"/>
    <col min="10467" max="10467" width="15.44140625" style="88" customWidth="1"/>
    <col min="10468" max="10468" width="17.33203125" style="88" bestFit="1" customWidth="1"/>
    <col min="10469" max="10469" width="18.6640625" style="88" bestFit="1" customWidth="1"/>
    <col min="10470" max="10470" width="13" style="88" bestFit="1" customWidth="1"/>
    <col min="10471" max="10471" width="15.5546875" style="88" bestFit="1" customWidth="1"/>
    <col min="10472" max="10472" width="13" style="88" bestFit="1" customWidth="1"/>
    <col min="10473" max="10473" width="15.5546875" style="88" bestFit="1" customWidth="1"/>
    <col min="10474" max="10474" width="8.88671875" style="88"/>
    <col min="10475" max="10475" width="19.88671875" style="88" bestFit="1" customWidth="1"/>
    <col min="10476" max="10476" width="16.109375" style="88" customWidth="1"/>
    <col min="10477" max="10477" width="13.88671875" style="88" customWidth="1"/>
    <col min="10478" max="10478" width="12.44140625" style="88" customWidth="1"/>
    <col min="10479" max="10719" width="8.88671875" style="88"/>
    <col min="10720" max="10720" width="6.33203125" style="88" customWidth="1"/>
    <col min="10721" max="10721" width="3.6640625" style="88" customWidth="1"/>
    <col min="10722" max="10722" width="51" style="88" customWidth="1"/>
    <col min="10723" max="10723" width="15.44140625" style="88" customWidth="1"/>
    <col min="10724" max="10724" width="17.33203125" style="88" bestFit="1" customWidth="1"/>
    <col min="10725" max="10725" width="18.6640625" style="88" bestFit="1" customWidth="1"/>
    <col min="10726" max="10726" width="13" style="88" bestFit="1" customWidth="1"/>
    <col min="10727" max="10727" width="15.5546875" style="88" bestFit="1" customWidth="1"/>
    <col min="10728" max="10728" width="13" style="88" bestFit="1" customWidth="1"/>
    <col min="10729" max="10729" width="15.5546875" style="88" bestFit="1" customWidth="1"/>
    <col min="10730" max="10730" width="8.88671875" style="88"/>
    <col min="10731" max="10731" width="19.88671875" style="88" bestFit="1" customWidth="1"/>
    <col min="10732" max="10732" width="16.109375" style="88" customWidth="1"/>
    <col min="10733" max="10733" width="13.88671875" style="88" customWidth="1"/>
    <col min="10734" max="10734" width="12.44140625" style="88" customWidth="1"/>
    <col min="10735" max="10975" width="8.88671875" style="88"/>
    <col min="10976" max="10976" width="6.33203125" style="88" customWidth="1"/>
    <col min="10977" max="10977" width="3.6640625" style="88" customWidth="1"/>
    <col min="10978" max="10978" width="51" style="88" customWidth="1"/>
    <col min="10979" max="10979" width="15.44140625" style="88" customWidth="1"/>
    <col min="10980" max="10980" width="17.33203125" style="88" bestFit="1" customWidth="1"/>
    <col min="10981" max="10981" width="18.6640625" style="88" bestFit="1" customWidth="1"/>
    <col min="10982" max="10982" width="13" style="88" bestFit="1" customWidth="1"/>
    <col min="10983" max="10983" width="15.5546875" style="88" bestFit="1" customWidth="1"/>
    <col min="10984" max="10984" width="13" style="88" bestFit="1" customWidth="1"/>
    <col min="10985" max="10985" width="15.5546875" style="88" bestFit="1" customWidth="1"/>
    <col min="10986" max="10986" width="8.88671875" style="88"/>
    <col min="10987" max="10987" width="19.88671875" style="88" bestFit="1" customWidth="1"/>
    <col min="10988" max="10988" width="16.109375" style="88" customWidth="1"/>
    <col min="10989" max="10989" width="13.88671875" style="88" customWidth="1"/>
    <col min="10990" max="10990" width="12.44140625" style="88" customWidth="1"/>
    <col min="10991" max="11231" width="8.88671875" style="88"/>
    <col min="11232" max="11232" width="6.33203125" style="88" customWidth="1"/>
    <col min="11233" max="11233" width="3.6640625" style="88" customWidth="1"/>
    <col min="11234" max="11234" width="51" style="88" customWidth="1"/>
    <col min="11235" max="11235" width="15.44140625" style="88" customWidth="1"/>
    <col min="11236" max="11236" width="17.33203125" style="88" bestFit="1" customWidth="1"/>
    <col min="11237" max="11237" width="18.6640625" style="88" bestFit="1" customWidth="1"/>
    <col min="11238" max="11238" width="13" style="88" bestFit="1" customWidth="1"/>
    <col min="11239" max="11239" width="15.5546875" style="88" bestFit="1" customWidth="1"/>
    <col min="11240" max="11240" width="13" style="88" bestFit="1" customWidth="1"/>
    <col min="11241" max="11241" width="15.5546875" style="88" bestFit="1" customWidth="1"/>
    <col min="11242" max="11242" width="8.88671875" style="88"/>
    <col min="11243" max="11243" width="19.88671875" style="88" bestFit="1" customWidth="1"/>
    <col min="11244" max="11244" width="16.109375" style="88" customWidth="1"/>
    <col min="11245" max="11245" width="13.88671875" style="88" customWidth="1"/>
    <col min="11246" max="11246" width="12.44140625" style="88" customWidth="1"/>
    <col min="11247" max="11487" width="8.88671875" style="88"/>
    <col min="11488" max="11488" width="6.33203125" style="88" customWidth="1"/>
    <col min="11489" max="11489" width="3.6640625" style="88" customWidth="1"/>
    <col min="11490" max="11490" width="51" style="88" customWidth="1"/>
    <col min="11491" max="11491" width="15.44140625" style="88" customWidth="1"/>
    <col min="11492" max="11492" width="17.33203125" style="88" bestFit="1" customWidth="1"/>
    <col min="11493" max="11493" width="18.6640625" style="88" bestFit="1" customWidth="1"/>
    <col min="11494" max="11494" width="13" style="88" bestFit="1" customWidth="1"/>
    <col min="11495" max="11495" width="15.5546875" style="88" bestFit="1" customWidth="1"/>
    <col min="11496" max="11496" width="13" style="88" bestFit="1" customWidth="1"/>
    <col min="11497" max="11497" width="15.5546875" style="88" bestFit="1" customWidth="1"/>
    <col min="11498" max="11498" width="8.88671875" style="88"/>
    <col min="11499" max="11499" width="19.88671875" style="88" bestFit="1" customWidth="1"/>
    <col min="11500" max="11500" width="16.109375" style="88" customWidth="1"/>
    <col min="11501" max="11501" width="13.88671875" style="88" customWidth="1"/>
    <col min="11502" max="11502" width="12.44140625" style="88" customWidth="1"/>
    <col min="11503" max="11743" width="8.88671875" style="88"/>
    <col min="11744" max="11744" width="6.33203125" style="88" customWidth="1"/>
    <col min="11745" max="11745" width="3.6640625" style="88" customWidth="1"/>
    <col min="11746" max="11746" width="51" style="88" customWidth="1"/>
    <col min="11747" max="11747" width="15.44140625" style="88" customWidth="1"/>
    <col min="11748" max="11748" width="17.33203125" style="88" bestFit="1" customWidth="1"/>
    <col min="11749" max="11749" width="18.6640625" style="88" bestFit="1" customWidth="1"/>
    <col min="11750" max="11750" width="13" style="88" bestFit="1" customWidth="1"/>
    <col min="11751" max="11751" width="15.5546875" style="88" bestFit="1" customWidth="1"/>
    <col min="11752" max="11752" width="13" style="88" bestFit="1" customWidth="1"/>
    <col min="11753" max="11753" width="15.5546875" style="88" bestFit="1" customWidth="1"/>
    <col min="11754" max="11754" width="8.88671875" style="88"/>
    <col min="11755" max="11755" width="19.88671875" style="88" bestFit="1" customWidth="1"/>
    <col min="11756" max="11756" width="16.109375" style="88" customWidth="1"/>
    <col min="11757" max="11757" width="13.88671875" style="88" customWidth="1"/>
    <col min="11758" max="11758" width="12.44140625" style="88" customWidth="1"/>
    <col min="11759" max="11999" width="8.88671875" style="88"/>
    <col min="12000" max="12000" width="6.33203125" style="88" customWidth="1"/>
    <col min="12001" max="12001" width="3.6640625" style="88" customWidth="1"/>
    <col min="12002" max="12002" width="51" style="88" customWidth="1"/>
    <col min="12003" max="12003" width="15.44140625" style="88" customWidth="1"/>
    <col min="12004" max="12004" width="17.33203125" style="88" bestFit="1" customWidth="1"/>
    <col min="12005" max="12005" width="18.6640625" style="88" bestFit="1" customWidth="1"/>
    <col min="12006" max="12006" width="13" style="88" bestFit="1" customWidth="1"/>
    <col min="12007" max="12007" width="15.5546875" style="88" bestFit="1" customWidth="1"/>
    <col min="12008" max="12008" width="13" style="88" bestFit="1" customWidth="1"/>
    <col min="12009" max="12009" width="15.5546875" style="88" bestFit="1" customWidth="1"/>
    <col min="12010" max="12010" width="8.88671875" style="88"/>
    <col min="12011" max="12011" width="19.88671875" style="88" bestFit="1" customWidth="1"/>
    <col min="12012" max="12012" width="16.109375" style="88" customWidth="1"/>
    <col min="12013" max="12013" width="13.88671875" style="88" customWidth="1"/>
    <col min="12014" max="12014" width="12.44140625" style="88" customWidth="1"/>
    <col min="12015" max="12255" width="8.88671875" style="88"/>
    <col min="12256" max="12256" width="6.33203125" style="88" customWidth="1"/>
    <col min="12257" max="12257" width="3.6640625" style="88" customWidth="1"/>
    <col min="12258" max="12258" width="51" style="88" customWidth="1"/>
    <col min="12259" max="12259" width="15.44140625" style="88" customWidth="1"/>
    <col min="12260" max="12260" width="17.33203125" style="88" bestFit="1" customWidth="1"/>
    <col min="12261" max="12261" width="18.6640625" style="88" bestFit="1" customWidth="1"/>
    <col min="12262" max="12262" width="13" style="88" bestFit="1" customWidth="1"/>
    <col min="12263" max="12263" width="15.5546875" style="88" bestFit="1" customWidth="1"/>
    <col min="12264" max="12264" width="13" style="88" bestFit="1" customWidth="1"/>
    <col min="12265" max="12265" width="15.5546875" style="88" bestFit="1" customWidth="1"/>
    <col min="12266" max="12266" width="8.88671875" style="88"/>
    <col min="12267" max="12267" width="19.88671875" style="88" bestFit="1" customWidth="1"/>
    <col min="12268" max="12268" width="16.109375" style="88" customWidth="1"/>
    <col min="12269" max="12269" width="13.88671875" style="88" customWidth="1"/>
    <col min="12270" max="12270" width="12.44140625" style="88" customWidth="1"/>
    <col min="12271" max="12511" width="8.88671875" style="88"/>
    <col min="12512" max="12512" width="6.33203125" style="88" customWidth="1"/>
    <col min="12513" max="12513" width="3.6640625" style="88" customWidth="1"/>
    <col min="12514" max="12514" width="51" style="88" customWidth="1"/>
    <col min="12515" max="12515" width="15.44140625" style="88" customWidth="1"/>
    <col min="12516" max="12516" width="17.33203125" style="88" bestFit="1" customWidth="1"/>
    <col min="12517" max="12517" width="18.6640625" style="88" bestFit="1" customWidth="1"/>
    <col min="12518" max="12518" width="13" style="88" bestFit="1" customWidth="1"/>
    <col min="12519" max="12519" width="15.5546875" style="88" bestFit="1" customWidth="1"/>
    <col min="12520" max="12520" width="13" style="88" bestFit="1" customWidth="1"/>
    <col min="12521" max="12521" width="15.5546875" style="88" bestFit="1" customWidth="1"/>
    <col min="12522" max="12522" width="8.88671875" style="88"/>
    <col min="12523" max="12523" width="19.88671875" style="88" bestFit="1" customWidth="1"/>
    <col min="12524" max="12524" width="16.109375" style="88" customWidth="1"/>
    <col min="12525" max="12525" width="13.88671875" style="88" customWidth="1"/>
    <col min="12526" max="12526" width="12.44140625" style="88" customWidth="1"/>
    <col min="12527" max="12767" width="8.88671875" style="88"/>
    <col min="12768" max="12768" width="6.33203125" style="88" customWidth="1"/>
    <col min="12769" max="12769" width="3.6640625" style="88" customWidth="1"/>
    <col min="12770" max="12770" width="51" style="88" customWidth="1"/>
    <col min="12771" max="12771" width="15.44140625" style="88" customWidth="1"/>
    <col min="12772" max="12772" width="17.33203125" style="88" bestFit="1" customWidth="1"/>
    <col min="12773" max="12773" width="18.6640625" style="88" bestFit="1" customWidth="1"/>
    <col min="12774" max="12774" width="13" style="88" bestFit="1" customWidth="1"/>
    <col min="12775" max="12775" width="15.5546875" style="88" bestFit="1" customWidth="1"/>
    <col min="12776" max="12776" width="13" style="88" bestFit="1" customWidth="1"/>
    <col min="12777" max="12777" width="15.5546875" style="88" bestFit="1" customWidth="1"/>
    <col min="12778" max="12778" width="8.88671875" style="88"/>
    <col min="12779" max="12779" width="19.88671875" style="88" bestFit="1" customWidth="1"/>
    <col min="12780" max="12780" width="16.109375" style="88" customWidth="1"/>
    <col min="12781" max="12781" width="13.88671875" style="88" customWidth="1"/>
    <col min="12782" max="12782" width="12.44140625" style="88" customWidth="1"/>
    <col min="12783" max="13023" width="8.88671875" style="88"/>
    <col min="13024" max="13024" width="6.33203125" style="88" customWidth="1"/>
    <col min="13025" max="13025" width="3.6640625" style="88" customWidth="1"/>
    <col min="13026" max="13026" width="51" style="88" customWidth="1"/>
    <col min="13027" max="13027" width="15.44140625" style="88" customWidth="1"/>
    <col min="13028" max="13028" width="17.33203125" style="88" bestFit="1" customWidth="1"/>
    <col min="13029" max="13029" width="18.6640625" style="88" bestFit="1" customWidth="1"/>
    <col min="13030" max="13030" width="13" style="88" bestFit="1" customWidth="1"/>
    <col min="13031" max="13031" width="15.5546875" style="88" bestFit="1" customWidth="1"/>
    <col min="13032" max="13032" width="13" style="88" bestFit="1" customWidth="1"/>
    <col min="13033" max="13033" width="15.5546875" style="88" bestFit="1" customWidth="1"/>
    <col min="13034" max="13034" width="8.88671875" style="88"/>
    <col min="13035" max="13035" width="19.88671875" style="88" bestFit="1" customWidth="1"/>
    <col min="13036" max="13036" width="16.109375" style="88" customWidth="1"/>
    <col min="13037" max="13037" width="13.88671875" style="88" customWidth="1"/>
    <col min="13038" max="13038" width="12.44140625" style="88" customWidth="1"/>
    <col min="13039" max="13279" width="8.88671875" style="88"/>
    <col min="13280" max="13280" width="6.33203125" style="88" customWidth="1"/>
    <col min="13281" max="13281" width="3.6640625" style="88" customWidth="1"/>
    <col min="13282" max="13282" width="51" style="88" customWidth="1"/>
    <col min="13283" max="13283" width="15.44140625" style="88" customWidth="1"/>
    <col min="13284" max="13284" width="17.33203125" style="88" bestFit="1" customWidth="1"/>
    <col min="13285" max="13285" width="18.6640625" style="88" bestFit="1" customWidth="1"/>
    <col min="13286" max="13286" width="13" style="88" bestFit="1" customWidth="1"/>
    <col min="13287" max="13287" width="15.5546875" style="88" bestFit="1" customWidth="1"/>
    <col min="13288" max="13288" width="13" style="88" bestFit="1" customWidth="1"/>
    <col min="13289" max="13289" width="15.5546875" style="88" bestFit="1" customWidth="1"/>
    <col min="13290" max="13290" width="8.88671875" style="88"/>
    <col min="13291" max="13291" width="19.88671875" style="88" bestFit="1" customWidth="1"/>
    <col min="13292" max="13292" width="16.109375" style="88" customWidth="1"/>
    <col min="13293" max="13293" width="13.88671875" style="88" customWidth="1"/>
    <col min="13294" max="13294" width="12.44140625" style="88" customWidth="1"/>
    <col min="13295" max="13535" width="8.88671875" style="88"/>
    <col min="13536" max="13536" width="6.33203125" style="88" customWidth="1"/>
    <col min="13537" max="13537" width="3.6640625" style="88" customWidth="1"/>
    <col min="13538" max="13538" width="51" style="88" customWidth="1"/>
    <col min="13539" max="13539" width="15.44140625" style="88" customWidth="1"/>
    <col min="13540" max="13540" width="17.33203125" style="88" bestFit="1" customWidth="1"/>
    <col min="13541" max="13541" width="18.6640625" style="88" bestFit="1" customWidth="1"/>
    <col min="13542" max="13542" width="13" style="88" bestFit="1" customWidth="1"/>
    <col min="13543" max="13543" width="15.5546875" style="88" bestFit="1" customWidth="1"/>
    <col min="13544" max="13544" width="13" style="88" bestFit="1" customWidth="1"/>
    <col min="13545" max="13545" width="15.5546875" style="88" bestFit="1" customWidth="1"/>
    <col min="13546" max="13546" width="8.88671875" style="88"/>
    <col min="13547" max="13547" width="19.88671875" style="88" bestFit="1" customWidth="1"/>
    <col min="13548" max="13548" width="16.109375" style="88" customWidth="1"/>
    <col min="13549" max="13549" width="13.88671875" style="88" customWidth="1"/>
    <col min="13550" max="13550" width="12.44140625" style="88" customWidth="1"/>
    <col min="13551" max="13791" width="8.88671875" style="88"/>
    <col min="13792" max="13792" width="6.33203125" style="88" customWidth="1"/>
    <col min="13793" max="13793" width="3.6640625" style="88" customWidth="1"/>
    <col min="13794" max="13794" width="51" style="88" customWidth="1"/>
    <col min="13795" max="13795" width="15.44140625" style="88" customWidth="1"/>
    <col min="13796" max="13796" width="17.33203125" style="88" bestFit="1" customWidth="1"/>
    <col min="13797" max="13797" width="18.6640625" style="88" bestFit="1" customWidth="1"/>
    <col min="13798" max="13798" width="13" style="88" bestFit="1" customWidth="1"/>
    <col min="13799" max="13799" width="15.5546875" style="88" bestFit="1" customWidth="1"/>
    <col min="13800" max="13800" width="13" style="88" bestFit="1" customWidth="1"/>
    <col min="13801" max="13801" width="15.5546875" style="88" bestFit="1" customWidth="1"/>
    <col min="13802" max="13802" width="8.88671875" style="88"/>
    <col min="13803" max="13803" width="19.88671875" style="88" bestFit="1" customWidth="1"/>
    <col min="13804" max="13804" width="16.109375" style="88" customWidth="1"/>
    <col min="13805" max="13805" width="13.88671875" style="88" customWidth="1"/>
    <col min="13806" max="13806" width="12.44140625" style="88" customWidth="1"/>
    <col min="13807" max="14047" width="8.88671875" style="88"/>
    <col min="14048" max="14048" width="6.33203125" style="88" customWidth="1"/>
    <col min="14049" max="14049" width="3.6640625" style="88" customWidth="1"/>
    <col min="14050" max="14050" width="51" style="88" customWidth="1"/>
    <col min="14051" max="14051" width="15.44140625" style="88" customWidth="1"/>
    <col min="14052" max="14052" width="17.33203125" style="88" bestFit="1" customWidth="1"/>
    <col min="14053" max="14053" width="18.6640625" style="88" bestFit="1" customWidth="1"/>
    <col min="14054" max="14054" width="13" style="88" bestFit="1" customWidth="1"/>
    <col min="14055" max="14055" width="15.5546875" style="88" bestFit="1" customWidth="1"/>
    <col min="14056" max="14056" width="13" style="88" bestFit="1" customWidth="1"/>
    <col min="14057" max="14057" width="15.5546875" style="88" bestFit="1" customWidth="1"/>
    <col min="14058" max="14058" width="8.88671875" style="88"/>
    <col min="14059" max="14059" width="19.88671875" style="88" bestFit="1" customWidth="1"/>
    <col min="14060" max="14060" width="16.109375" style="88" customWidth="1"/>
    <col min="14061" max="14061" width="13.88671875" style="88" customWidth="1"/>
    <col min="14062" max="14062" width="12.44140625" style="88" customWidth="1"/>
    <col min="14063" max="14303" width="8.88671875" style="88"/>
    <col min="14304" max="14304" width="6.33203125" style="88" customWidth="1"/>
    <col min="14305" max="14305" width="3.6640625" style="88" customWidth="1"/>
    <col min="14306" max="14306" width="51" style="88" customWidth="1"/>
    <col min="14307" max="14307" width="15.44140625" style="88" customWidth="1"/>
    <col min="14308" max="14308" width="17.33203125" style="88" bestFit="1" customWidth="1"/>
    <col min="14309" max="14309" width="18.6640625" style="88" bestFit="1" customWidth="1"/>
    <col min="14310" max="14310" width="13" style="88" bestFit="1" customWidth="1"/>
    <col min="14311" max="14311" width="15.5546875" style="88" bestFit="1" customWidth="1"/>
    <col min="14312" max="14312" width="13" style="88" bestFit="1" customWidth="1"/>
    <col min="14313" max="14313" width="15.5546875" style="88" bestFit="1" customWidth="1"/>
    <col min="14314" max="14314" width="8.88671875" style="88"/>
    <col min="14315" max="14315" width="19.88671875" style="88" bestFit="1" customWidth="1"/>
    <col min="14316" max="14316" width="16.109375" style="88" customWidth="1"/>
    <col min="14317" max="14317" width="13.88671875" style="88" customWidth="1"/>
    <col min="14318" max="14318" width="12.44140625" style="88" customWidth="1"/>
    <col min="14319" max="14559" width="8.88671875" style="88"/>
    <col min="14560" max="14560" width="6.33203125" style="88" customWidth="1"/>
    <col min="14561" max="14561" width="3.6640625" style="88" customWidth="1"/>
    <col min="14562" max="14562" width="51" style="88" customWidth="1"/>
    <col min="14563" max="14563" width="15.44140625" style="88" customWidth="1"/>
    <col min="14564" max="14564" width="17.33203125" style="88" bestFit="1" customWidth="1"/>
    <col min="14565" max="14565" width="18.6640625" style="88" bestFit="1" customWidth="1"/>
    <col min="14566" max="14566" width="13" style="88" bestFit="1" customWidth="1"/>
    <col min="14567" max="14567" width="15.5546875" style="88" bestFit="1" customWidth="1"/>
    <col min="14568" max="14568" width="13" style="88" bestFit="1" customWidth="1"/>
    <col min="14569" max="14569" width="15.5546875" style="88" bestFit="1" customWidth="1"/>
    <col min="14570" max="14570" width="8.88671875" style="88"/>
    <col min="14571" max="14571" width="19.88671875" style="88" bestFit="1" customWidth="1"/>
    <col min="14572" max="14572" width="16.109375" style="88" customWidth="1"/>
    <col min="14573" max="14573" width="13.88671875" style="88" customWidth="1"/>
    <col min="14574" max="14574" width="12.44140625" style="88" customWidth="1"/>
    <col min="14575" max="14815" width="8.88671875" style="88"/>
    <col min="14816" max="14816" width="6.33203125" style="88" customWidth="1"/>
    <col min="14817" max="14817" width="3.6640625" style="88" customWidth="1"/>
    <col min="14818" max="14818" width="51" style="88" customWidth="1"/>
    <col min="14819" max="14819" width="15.44140625" style="88" customWidth="1"/>
    <col min="14820" max="14820" width="17.33203125" style="88" bestFit="1" customWidth="1"/>
    <col min="14821" max="14821" width="18.6640625" style="88" bestFit="1" customWidth="1"/>
    <col min="14822" max="14822" width="13" style="88" bestFit="1" customWidth="1"/>
    <col min="14823" max="14823" width="15.5546875" style="88" bestFit="1" customWidth="1"/>
    <col min="14824" max="14824" width="13" style="88" bestFit="1" customWidth="1"/>
    <col min="14825" max="14825" width="15.5546875" style="88" bestFit="1" customWidth="1"/>
    <col min="14826" max="14826" width="8.88671875" style="88"/>
    <col min="14827" max="14827" width="19.88671875" style="88" bestFit="1" customWidth="1"/>
    <col min="14828" max="14828" width="16.109375" style="88" customWidth="1"/>
    <col min="14829" max="14829" width="13.88671875" style="88" customWidth="1"/>
    <col min="14830" max="14830" width="12.44140625" style="88" customWidth="1"/>
    <col min="14831" max="15071" width="8.88671875" style="88"/>
    <col min="15072" max="15072" width="6.33203125" style="88" customWidth="1"/>
    <col min="15073" max="15073" width="3.6640625" style="88" customWidth="1"/>
    <col min="15074" max="15074" width="51" style="88" customWidth="1"/>
    <col min="15075" max="15075" width="15.44140625" style="88" customWidth="1"/>
    <col min="15076" max="15076" width="17.33203125" style="88" bestFit="1" customWidth="1"/>
    <col min="15077" max="15077" width="18.6640625" style="88" bestFit="1" customWidth="1"/>
    <col min="15078" max="15078" width="13" style="88" bestFit="1" customWidth="1"/>
    <col min="15079" max="15079" width="15.5546875" style="88" bestFit="1" customWidth="1"/>
    <col min="15080" max="15080" width="13" style="88" bestFit="1" customWidth="1"/>
    <col min="15081" max="15081" width="15.5546875" style="88" bestFit="1" customWidth="1"/>
    <col min="15082" max="15082" width="8.88671875" style="88"/>
    <col min="15083" max="15083" width="19.88671875" style="88" bestFit="1" customWidth="1"/>
    <col min="15084" max="15084" width="16.109375" style="88" customWidth="1"/>
    <col min="15085" max="15085" width="13.88671875" style="88" customWidth="1"/>
    <col min="15086" max="15086" width="12.44140625" style="88" customWidth="1"/>
    <col min="15087" max="15327" width="8.88671875" style="88"/>
    <col min="15328" max="15328" width="6.33203125" style="88" customWidth="1"/>
    <col min="15329" max="15329" width="3.6640625" style="88" customWidth="1"/>
    <col min="15330" max="15330" width="51" style="88" customWidth="1"/>
    <col min="15331" max="15331" width="15.44140625" style="88" customWidth="1"/>
    <col min="15332" max="15332" width="17.33203125" style="88" bestFit="1" customWidth="1"/>
    <col min="15333" max="15333" width="18.6640625" style="88" bestFit="1" customWidth="1"/>
    <col min="15334" max="15334" width="13" style="88" bestFit="1" customWidth="1"/>
    <col min="15335" max="15335" width="15.5546875" style="88" bestFit="1" customWidth="1"/>
    <col min="15336" max="15336" width="13" style="88" bestFit="1" customWidth="1"/>
    <col min="15337" max="15337" width="15.5546875" style="88" bestFit="1" customWidth="1"/>
    <col min="15338" max="15338" width="8.88671875" style="88"/>
    <col min="15339" max="15339" width="19.88671875" style="88" bestFit="1" customWidth="1"/>
    <col min="15340" max="15340" width="16.109375" style="88" customWidth="1"/>
    <col min="15341" max="15341" width="13.88671875" style="88" customWidth="1"/>
    <col min="15342" max="15342" width="12.44140625" style="88" customWidth="1"/>
    <col min="15343" max="15583" width="8.88671875" style="88"/>
    <col min="15584" max="15584" width="6.33203125" style="88" customWidth="1"/>
    <col min="15585" max="15585" width="3.6640625" style="88" customWidth="1"/>
    <col min="15586" max="15586" width="51" style="88" customWidth="1"/>
    <col min="15587" max="15587" width="15.44140625" style="88" customWidth="1"/>
    <col min="15588" max="15588" width="17.33203125" style="88" bestFit="1" customWidth="1"/>
    <col min="15589" max="15589" width="18.6640625" style="88" bestFit="1" customWidth="1"/>
    <col min="15590" max="15590" width="13" style="88" bestFit="1" customWidth="1"/>
    <col min="15591" max="15591" width="15.5546875" style="88" bestFit="1" customWidth="1"/>
    <col min="15592" max="15592" width="13" style="88" bestFit="1" customWidth="1"/>
    <col min="15593" max="15593" width="15.5546875" style="88" bestFit="1" customWidth="1"/>
    <col min="15594" max="15594" width="8.88671875" style="88"/>
    <col min="15595" max="15595" width="19.88671875" style="88" bestFit="1" customWidth="1"/>
    <col min="15596" max="15596" width="16.109375" style="88" customWidth="1"/>
    <col min="15597" max="15597" width="13.88671875" style="88" customWidth="1"/>
    <col min="15598" max="15598" width="12.44140625" style="88" customWidth="1"/>
    <col min="15599" max="15839" width="8.88671875" style="88"/>
    <col min="15840" max="15840" width="6.33203125" style="88" customWidth="1"/>
    <col min="15841" max="15841" width="3.6640625" style="88" customWidth="1"/>
    <col min="15842" max="15842" width="51" style="88" customWidth="1"/>
    <col min="15843" max="15843" width="15.44140625" style="88" customWidth="1"/>
    <col min="15844" max="15844" width="17.33203125" style="88" bestFit="1" customWidth="1"/>
    <col min="15845" max="15845" width="18.6640625" style="88" bestFit="1" customWidth="1"/>
    <col min="15846" max="15846" width="13" style="88" bestFit="1" customWidth="1"/>
    <col min="15847" max="15847" width="15.5546875" style="88" bestFit="1" customWidth="1"/>
    <col min="15848" max="15848" width="13" style="88" bestFit="1" customWidth="1"/>
    <col min="15849" max="15849" width="15.5546875" style="88" bestFit="1" customWidth="1"/>
    <col min="15850" max="15850" width="8.88671875" style="88"/>
    <col min="15851" max="15851" width="19.88671875" style="88" bestFit="1" customWidth="1"/>
    <col min="15852" max="15852" width="16.109375" style="88" customWidth="1"/>
    <col min="15853" max="15853" width="13.88671875" style="88" customWidth="1"/>
    <col min="15854" max="15854" width="12.44140625" style="88" customWidth="1"/>
    <col min="15855" max="16095" width="8.88671875" style="88"/>
    <col min="16096" max="16096" width="6.33203125" style="88" customWidth="1"/>
    <col min="16097" max="16097" width="3.6640625" style="88" customWidth="1"/>
    <col min="16098" max="16098" width="51" style="88" customWidth="1"/>
    <col min="16099" max="16099" width="15.44140625" style="88" customWidth="1"/>
    <col min="16100" max="16100" width="17.33203125" style="88" bestFit="1" customWidth="1"/>
    <col min="16101" max="16101" width="18.6640625" style="88" bestFit="1" customWidth="1"/>
    <col min="16102" max="16102" width="13" style="88" bestFit="1" customWidth="1"/>
    <col min="16103" max="16103" width="15.5546875" style="88" bestFit="1" customWidth="1"/>
    <col min="16104" max="16104" width="13" style="88" bestFit="1" customWidth="1"/>
    <col min="16105" max="16105" width="15.5546875" style="88" bestFit="1" customWidth="1"/>
    <col min="16106" max="16106" width="8.88671875" style="88"/>
    <col min="16107" max="16107" width="19.88671875" style="88" bestFit="1" customWidth="1"/>
    <col min="16108" max="16108" width="16.109375" style="88" customWidth="1"/>
    <col min="16109" max="16109" width="13.88671875" style="88" customWidth="1"/>
    <col min="16110" max="16110" width="12.44140625" style="88" customWidth="1"/>
    <col min="16111" max="16384" width="8.88671875" style="88"/>
  </cols>
  <sheetData>
    <row r="1" spans="1:11" ht="24" customHeight="1">
      <c r="A1" s="334" t="s">
        <v>27</v>
      </c>
      <c r="B1" s="334"/>
      <c r="C1" s="334"/>
      <c r="D1" s="334"/>
      <c r="E1" s="334"/>
      <c r="F1" s="334"/>
      <c r="G1" s="334"/>
      <c r="H1" s="334"/>
      <c r="I1" s="334" t="str">
        <f>[1]Glance!I1:J1</f>
        <v>QTR - 4</v>
      </c>
      <c r="J1" s="334"/>
      <c r="K1" s="196"/>
    </row>
    <row r="2" spans="1:11" ht="24" customHeight="1" thickBot="1">
      <c r="A2" s="281" t="s">
        <v>28</v>
      </c>
      <c r="B2" s="281"/>
      <c r="C2" s="281"/>
      <c r="D2" s="281"/>
      <c r="E2" s="281"/>
      <c r="F2" s="281"/>
      <c r="G2" s="281"/>
      <c r="H2" s="281"/>
      <c r="I2" s="281" t="s">
        <v>37</v>
      </c>
      <c r="J2" s="281"/>
      <c r="K2" s="196"/>
    </row>
    <row r="3" spans="1:11" ht="34.5" customHeight="1">
      <c r="A3" s="299" t="s">
        <v>12</v>
      </c>
      <c r="B3" s="278" t="s">
        <v>13</v>
      </c>
      <c r="C3" s="278"/>
      <c r="D3" s="301"/>
      <c r="E3" s="288" t="s">
        <v>217</v>
      </c>
      <c r="F3" s="289"/>
      <c r="G3" s="288" t="s">
        <v>225</v>
      </c>
      <c r="H3" s="289"/>
      <c r="I3" s="288" t="s">
        <v>14</v>
      </c>
      <c r="J3" s="289"/>
      <c r="K3" s="197"/>
    </row>
    <row r="4" spans="1:11" ht="24" customHeight="1" thickBot="1">
      <c r="A4" s="300"/>
      <c r="B4" s="286"/>
      <c r="C4" s="286"/>
      <c r="D4" s="302"/>
      <c r="E4" s="136" t="s">
        <v>15</v>
      </c>
      <c r="F4" s="90" t="s">
        <v>16</v>
      </c>
      <c r="G4" s="89" t="s">
        <v>15</v>
      </c>
      <c r="H4" s="91" t="s">
        <v>16</v>
      </c>
      <c r="I4" s="89" t="s">
        <v>15</v>
      </c>
      <c r="J4" s="90" t="s">
        <v>16</v>
      </c>
      <c r="K4" s="196"/>
    </row>
    <row r="5" spans="1:11" ht="24" customHeight="1">
      <c r="A5" s="137" t="s">
        <v>30</v>
      </c>
      <c r="B5" s="293" t="s">
        <v>31</v>
      </c>
      <c r="C5" s="293"/>
      <c r="D5" s="303"/>
      <c r="E5" s="198"/>
      <c r="F5" s="199"/>
      <c r="G5" s="200"/>
      <c r="H5" s="199"/>
      <c r="I5" s="200"/>
      <c r="J5" s="199"/>
      <c r="K5" s="135"/>
    </row>
    <row r="6" spans="1:11" ht="24" customHeight="1">
      <c r="A6" s="94">
        <v>1</v>
      </c>
      <c r="B6" s="317" t="s">
        <v>56</v>
      </c>
      <c r="C6" s="317"/>
      <c r="D6" s="139" t="s">
        <v>32</v>
      </c>
      <c r="E6" s="201">
        <v>3215392</v>
      </c>
      <c r="F6" s="201">
        <v>3215392</v>
      </c>
      <c r="G6" s="201">
        <v>3115739</v>
      </c>
      <c r="H6" s="201">
        <v>3115739</v>
      </c>
      <c r="I6" s="202">
        <v>3.1983744466401072E-2</v>
      </c>
      <c r="J6" s="203">
        <v>3.1983744466401072E-2</v>
      </c>
      <c r="K6" s="204"/>
    </row>
    <row r="7" spans="1:11" ht="24" customHeight="1">
      <c r="A7" s="94">
        <v>2</v>
      </c>
      <c r="B7" s="317" t="s">
        <v>57</v>
      </c>
      <c r="C7" s="317"/>
      <c r="D7" s="139" t="s">
        <v>32</v>
      </c>
      <c r="E7" s="201">
        <v>46520</v>
      </c>
      <c r="F7" s="201">
        <v>46520</v>
      </c>
      <c r="G7" s="201">
        <v>45278</v>
      </c>
      <c r="H7" s="201">
        <v>45278</v>
      </c>
      <c r="I7" s="202">
        <v>2.7430540218207518E-2</v>
      </c>
      <c r="J7" s="203">
        <v>2.7430540218207518E-2</v>
      </c>
      <c r="K7" s="204"/>
    </row>
    <row r="8" spans="1:11" ht="24" customHeight="1">
      <c r="A8" s="94">
        <v>3</v>
      </c>
      <c r="B8" s="317" t="s">
        <v>60</v>
      </c>
      <c r="C8" s="317"/>
      <c r="D8" s="139" t="s">
        <v>32</v>
      </c>
      <c r="E8" s="201">
        <v>491985</v>
      </c>
      <c r="F8" s="201">
        <v>491985</v>
      </c>
      <c r="G8" s="201">
        <v>464378</v>
      </c>
      <c r="H8" s="201">
        <v>464378</v>
      </c>
      <c r="I8" s="202">
        <v>5.9449414054929386E-2</v>
      </c>
      <c r="J8" s="203">
        <v>5.9449414054929386E-2</v>
      </c>
      <c r="K8" s="204"/>
    </row>
    <row r="9" spans="1:11" ht="24" customHeight="1">
      <c r="A9" s="94">
        <v>4</v>
      </c>
      <c r="B9" s="317" t="s">
        <v>58</v>
      </c>
      <c r="C9" s="317"/>
      <c r="D9" s="139" t="s">
        <v>32</v>
      </c>
      <c r="E9" s="201">
        <v>27979</v>
      </c>
      <c r="F9" s="201">
        <v>27979</v>
      </c>
      <c r="G9" s="201">
        <v>26608</v>
      </c>
      <c r="H9" s="201">
        <v>26608</v>
      </c>
      <c r="I9" s="202">
        <v>5.1525856885147325E-2</v>
      </c>
      <c r="J9" s="203">
        <v>5.1525856885147325E-2</v>
      </c>
      <c r="K9" s="204"/>
    </row>
    <row r="10" spans="1:11" ht="24" customHeight="1">
      <c r="A10" s="94">
        <v>5</v>
      </c>
      <c r="B10" s="317" t="s">
        <v>33</v>
      </c>
      <c r="C10" s="317"/>
      <c r="D10" s="139" t="s">
        <v>32</v>
      </c>
      <c r="E10" s="201">
        <v>446281</v>
      </c>
      <c r="F10" s="201">
        <v>446281</v>
      </c>
      <c r="G10" s="201">
        <v>428164</v>
      </c>
      <c r="H10" s="201">
        <v>428164</v>
      </c>
      <c r="I10" s="202">
        <v>4.2313225773301821E-2</v>
      </c>
      <c r="J10" s="203">
        <v>4.2313225773301821E-2</v>
      </c>
      <c r="K10" s="204"/>
    </row>
    <row r="11" spans="1:11" ht="24" customHeight="1">
      <c r="A11" s="94">
        <v>6</v>
      </c>
      <c r="B11" s="317" t="s">
        <v>59</v>
      </c>
      <c r="C11" s="317"/>
      <c r="D11" s="139" t="s">
        <v>32</v>
      </c>
      <c r="E11" s="201">
        <v>0</v>
      </c>
      <c r="F11" s="201">
        <v>0</v>
      </c>
      <c r="G11" s="201">
        <v>0</v>
      </c>
      <c r="H11" s="201">
        <v>0</v>
      </c>
      <c r="I11" s="202" t="e">
        <v>#DIV/0!</v>
      </c>
      <c r="J11" s="203" t="e">
        <v>#DIV/0!</v>
      </c>
      <c r="K11" s="204"/>
    </row>
    <row r="12" spans="1:11" ht="24" customHeight="1">
      <c r="A12" s="94">
        <v>7</v>
      </c>
      <c r="B12" s="317" t="s">
        <v>21</v>
      </c>
      <c r="C12" s="317"/>
      <c r="D12" s="139" t="s">
        <v>32</v>
      </c>
      <c r="E12" s="201">
        <v>6019</v>
      </c>
      <c r="F12" s="201">
        <v>6019</v>
      </c>
      <c r="G12" s="201">
        <v>5667</v>
      </c>
      <c r="H12" s="201">
        <v>5667</v>
      </c>
      <c r="I12" s="202">
        <v>6.2113993294512088E-2</v>
      </c>
      <c r="J12" s="203">
        <v>6.2113993294512088E-2</v>
      </c>
      <c r="K12" s="204"/>
    </row>
    <row r="13" spans="1:11" ht="24" customHeight="1">
      <c r="A13" s="138">
        <v>8</v>
      </c>
      <c r="B13" s="318" t="s">
        <v>61</v>
      </c>
      <c r="C13" s="318"/>
      <c r="D13" s="172" t="s">
        <v>32</v>
      </c>
      <c r="E13" s="205">
        <v>0</v>
      </c>
      <c r="F13" s="205">
        <v>0</v>
      </c>
      <c r="G13" s="205">
        <v>0</v>
      </c>
      <c r="H13" s="205">
        <v>0</v>
      </c>
      <c r="I13" s="206" t="e">
        <v>#DIV/0!</v>
      </c>
      <c r="J13" s="207" t="e">
        <v>#DIV/0!</v>
      </c>
      <c r="K13" s="204"/>
    </row>
    <row r="14" spans="1:11" ht="24" customHeight="1" thickBot="1">
      <c r="A14" s="138">
        <v>9</v>
      </c>
      <c r="B14" s="318" t="s">
        <v>162</v>
      </c>
      <c r="C14" s="318"/>
      <c r="D14" s="172" t="s">
        <v>32</v>
      </c>
      <c r="E14" s="205">
        <v>0</v>
      </c>
      <c r="F14" s="205">
        <v>0</v>
      </c>
      <c r="G14" s="205">
        <v>0</v>
      </c>
      <c r="H14" s="205">
        <v>0</v>
      </c>
      <c r="I14" s="206" t="e">
        <v>#DIV/0!</v>
      </c>
      <c r="J14" s="207" t="e">
        <v>#DIV/0!</v>
      </c>
      <c r="K14" s="204"/>
    </row>
    <row r="15" spans="1:11" ht="24" customHeight="1" thickBot="1">
      <c r="A15" s="208"/>
      <c r="B15" s="315" t="s">
        <v>62</v>
      </c>
      <c r="C15" s="315"/>
      <c r="D15" s="173" t="s">
        <v>32</v>
      </c>
      <c r="E15" s="209">
        <v>4234176</v>
      </c>
      <c r="F15" s="209">
        <v>4234176</v>
      </c>
      <c r="G15" s="209">
        <v>4085834</v>
      </c>
      <c r="H15" s="209">
        <v>4085834</v>
      </c>
      <c r="I15" s="210">
        <v>3.6306418714025096E-2</v>
      </c>
      <c r="J15" s="211">
        <v>3.6306418714025096E-2</v>
      </c>
      <c r="K15" s="212"/>
    </row>
    <row r="16" spans="1:11" ht="24" customHeight="1">
      <c r="A16" s="213"/>
      <c r="B16" s="338" t="s">
        <v>101</v>
      </c>
      <c r="C16" s="339"/>
      <c r="D16" s="339"/>
      <c r="E16" s="339"/>
      <c r="F16" s="339"/>
      <c r="G16" s="339"/>
      <c r="H16" s="339"/>
      <c r="I16" s="339"/>
      <c r="J16" s="340"/>
      <c r="K16" s="214"/>
    </row>
    <row r="17" spans="1:11" ht="24" customHeight="1" thickBot="1">
      <c r="A17" s="335"/>
      <c r="B17" s="336"/>
      <c r="C17" s="336"/>
      <c r="D17" s="336"/>
      <c r="E17" s="336"/>
      <c r="F17" s="336"/>
      <c r="G17" s="336"/>
      <c r="H17" s="336"/>
      <c r="I17" s="336"/>
      <c r="J17" s="337"/>
      <c r="K17" s="157"/>
    </row>
    <row r="18" spans="1:11" ht="45.75" customHeight="1">
      <c r="A18" s="299" t="s">
        <v>12</v>
      </c>
      <c r="B18" s="278" t="s">
        <v>13</v>
      </c>
      <c r="C18" s="278"/>
      <c r="D18" s="301"/>
      <c r="E18" s="288" t="s">
        <v>217</v>
      </c>
      <c r="F18" s="289"/>
      <c r="G18" s="288" t="s">
        <v>225</v>
      </c>
      <c r="H18" s="289"/>
      <c r="I18" s="288" t="s">
        <v>14</v>
      </c>
      <c r="J18" s="289"/>
      <c r="K18" s="197"/>
    </row>
    <row r="19" spans="1:11" ht="24" customHeight="1" thickBot="1">
      <c r="A19" s="300"/>
      <c r="B19" s="286"/>
      <c r="C19" s="286"/>
      <c r="D19" s="302"/>
      <c r="E19" s="136" t="s">
        <v>15</v>
      </c>
      <c r="F19" s="90" t="s">
        <v>16</v>
      </c>
      <c r="G19" s="89" t="s">
        <v>15</v>
      </c>
      <c r="H19" s="91" t="s">
        <v>16</v>
      </c>
      <c r="I19" s="89" t="s">
        <v>15</v>
      </c>
      <c r="J19" s="90" t="s">
        <v>16</v>
      </c>
      <c r="K19" s="196"/>
    </row>
    <row r="20" spans="1:11" ht="24" customHeight="1">
      <c r="A20" s="137" t="s">
        <v>34</v>
      </c>
      <c r="B20" s="293" t="s">
        <v>35</v>
      </c>
      <c r="C20" s="293"/>
      <c r="D20" s="303"/>
      <c r="E20" s="198"/>
      <c r="F20" s="199"/>
      <c r="G20" s="200"/>
      <c r="H20" s="199"/>
      <c r="I20" s="200"/>
      <c r="J20" s="199"/>
      <c r="K20" s="135"/>
    </row>
    <row r="21" spans="1:11" ht="24" customHeight="1">
      <c r="A21" s="94">
        <v>1</v>
      </c>
      <c r="B21" s="317" t="s">
        <v>56</v>
      </c>
      <c r="C21" s="317"/>
      <c r="D21" s="139" t="s">
        <v>17</v>
      </c>
      <c r="E21" s="166">
        <v>522.7674966666666</v>
      </c>
      <c r="F21" s="100">
        <v>3026.51</v>
      </c>
      <c r="G21" s="166">
        <v>409.07816800000001</v>
      </c>
      <c r="H21" s="100">
        <v>2909.932937</v>
      </c>
      <c r="I21" s="202">
        <v>0.27791590351178702</v>
      </c>
      <c r="J21" s="203">
        <v>4.0061769643456278E-2</v>
      </c>
      <c r="K21" s="204"/>
    </row>
    <row r="22" spans="1:11" ht="24" customHeight="1">
      <c r="A22" s="94">
        <v>2</v>
      </c>
      <c r="B22" s="317" t="s">
        <v>57</v>
      </c>
      <c r="C22" s="317"/>
      <c r="D22" s="139" t="s">
        <v>17</v>
      </c>
      <c r="E22" s="166">
        <v>31.084242000000003</v>
      </c>
      <c r="F22" s="100">
        <v>135.9</v>
      </c>
      <c r="G22" s="166">
        <v>31.675184000000002</v>
      </c>
      <c r="H22" s="100">
        <v>127.631998</v>
      </c>
      <c r="I22" s="202">
        <v>-1.8656308357987702E-2</v>
      </c>
      <c r="J22" s="203">
        <v>6.4780009163532881E-2</v>
      </c>
      <c r="K22" s="204"/>
    </row>
    <row r="23" spans="1:11" ht="24" customHeight="1">
      <c r="A23" s="94">
        <v>3</v>
      </c>
      <c r="B23" s="317" t="s">
        <v>60</v>
      </c>
      <c r="C23" s="317"/>
      <c r="D23" s="139" t="s">
        <v>17</v>
      </c>
      <c r="E23" s="166">
        <v>649.13197099999979</v>
      </c>
      <c r="F23" s="100">
        <v>2746.27</v>
      </c>
      <c r="G23" s="166">
        <v>575.88717600000018</v>
      </c>
      <c r="H23" s="100">
        <v>2508.0020800000002</v>
      </c>
      <c r="I23" s="202">
        <v>0.12718601499124124</v>
      </c>
      <c r="J23" s="203">
        <v>9.5003079104304319E-2</v>
      </c>
      <c r="K23" s="204"/>
    </row>
    <row r="24" spans="1:11" ht="24" customHeight="1">
      <c r="A24" s="94">
        <v>4</v>
      </c>
      <c r="B24" s="317" t="s">
        <v>58</v>
      </c>
      <c r="C24" s="317"/>
      <c r="D24" s="139" t="s">
        <v>17</v>
      </c>
      <c r="E24" s="166">
        <v>268.65336350000007</v>
      </c>
      <c r="F24" s="100">
        <v>1048.6300000000001</v>
      </c>
      <c r="G24" s="166">
        <v>243.26604800000007</v>
      </c>
      <c r="H24" s="100">
        <v>964.43280400000003</v>
      </c>
      <c r="I24" s="202">
        <v>0.10436029075458977</v>
      </c>
      <c r="J24" s="203">
        <v>8.7302293794643757E-2</v>
      </c>
      <c r="K24" s="204"/>
    </row>
    <row r="25" spans="1:11" ht="24" customHeight="1">
      <c r="A25" s="94">
        <v>5</v>
      </c>
      <c r="B25" s="317" t="s">
        <v>33</v>
      </c>
      <c r="C25" s="317"/>
      <c r="D25" s="139" t="s">
        <v>17</v>
      </c>
      <c r="E25" s="166">
        <v>3424.8883505600006</v>
      </c>
      <c r="F25" s="100">
        <v>10749.33</v>
      </c>
      <c r="G25" s="166">
        <v>3497.9775236900005</v>
      </c>
      <c r="H25" s="100">
        <v>10568.901830000001</v>
      </c>
      <c r="I25" s="202">
        <v>-2.0894694901555114E-2</v>
      </c>
      <c r="J25" s="203">
        <v>1.7071609983910618E-2</v>
      </c>
      <c r="K25" s="204"/>
    </row>
    <row r="26" spans="1:11" ht="24" customHeight="1">
      <c r="A26" s="94">
        <v>6</v>
      </c>
      <c r="B26" s="317" t="s">
        <v>59</v>
      </c>
      <c r="C26" s="317"/>
      <c r="D26" s="139" t="s">
        <v>17</v>
      </c>
      <c r="E26" s="166">
        <v>0</v>
      </c>
      <c r="F26" s="100">
        <v>0</v>
      </c>
      <c r="G26" s="166">
        <v>0</v>
      </c>
      <c r="H26" s="100">
        <v>0</v>
      </c>
      <c r="I26" s="202" t="e">
        <v>#DIV/0!</v>
      </c>
      <c r="J26" s="203" t="e">
        <v>#DIV/0!</v>
      </c>
      <c r="K26" s="204"/>
    </row>
    <row r="27" spans="1:11" ht="24" customHeight="1">
      <c r="A27" s="94">
        <v>7</v>
      </c>
      <c r="B27" s="317" t="s">
        <v>21</v>
      </c>
      <c r="C27" s="317"/>
      <c r="D27" s="139" t="s">
        <v>17</v>
      </c>
      <c r="E27" s="166">
        <v>2683.04</v>
      </c>
      <c r="F27" s="100">
        <v>10791.18</v>
      </c>
      <c r="G27" s="166">
        <v>2546.665943</v>
      </c>
      <c r="H27" s="100">
        <v>10179.71236</v>
      </c>
      <c r="I27" s="202">
        <v>5.3550037599101E-2</v>
      </c>
      <c r="J27" s="203">
        <v>6.0067280722262056E-2</v>
      </c>
      <c r="K27" s="204"/>
    </row>
    <row r="28" spans="1:11" ht="24" customHeight="1">
      <c r="A28" s="138">
        <v>8</v>
      </c>
      <c r="B28" s="318" t="s">
        <v>61</v>
      </c>
      <c r="C28" s="318"/>
      <c r="D28" s="172" t="s">
        <v>17</v>
      </c>
      <c r="E28" s="169">
        <v>0</v>
      </c>
      <c r="F28" s="105">
        <v>0</v>
      </c>
      <c r="G28" s="169">
        <v>0</v>
      </c>
      <c r="H28" s="105">
        <v>0</v>
      </c>
      <c r="I28" s="206" t="e">
        <v>#DIV/0!</v>
      </c>
      <c r="J28" s="207" t="e">
        <v>#DIV/0!</v>
      </c>
      <c r="K28" s="204"/>
    </row>
    <row r="29" spans="1:11" ht="24" customHeight="1" thickBot="1">
      <c r="A29" s="138">
        <v>9</v>
      </c>
      <c r="B29" s="318" t="s">
        <v>162</v>
      </c>
      <c r="C29" s="318"/>
      <c r="D29" s="172" t="s">
        <v>17</v>
      </c>
      <c r="E29" s="169">
        <v>0</v>
      </c>
      <c r="F29" s="105">
        <v>0</v>
      </c>
      <c r="G29" s="169">
        <v>0</v>
      </c>
      <c r="H29" s="105">
        <v>0</v>
      </c>
      <c r="I29" s="206" t="e">
        <v>#DIV/0!</v>
      </c>
      <c r="J29" s="207" t="e">
        <v>#DIV/0!</v>
      </c>
      <c r="K29" s="204"/>
    </row>
    <row r="30" spans="1:11" ht="24" customHeight="1" thickBot="1">
      <c r="A30" s="208"/>
      <c r="B30" s="315" t="s">
        <v>95</v>
      </c>
      <c r="C30" s="315"/>
      <c r="D30" s="173" t="s">
        <v>17</v>
      </c>
      <c r="E30" s="188">
        <v>7579.5654237266672</v>
      </c>
      <c r="F30" s="188">
        <v>28497.82</v>
      </c>
      <c r="G30" s="188">
        <v>7304.5500426900007</v>
      </c>
      <c r="H30" s="188">
        <v>27258.614008999997</v>
      </c>
      <c r="I30" s="210">
        <v>3.7649872946231233E-2</v>
      </c>
      <c r="J30" s="211">
        <v>4.5461078490302294E-2</v>
      </c>
      <c r="K30" s="212"/>
    </row>
    <row r="31" spans="1:11" ht="24" customHeight="1">
      <c r="A31" s="128">
        <v>10</v>
      </c>
      <c r="B31" s="319" t="s">
        <v>163</v>
      </c>
      <c r="C31" s="319"/>
      <c r="D31" s="158" t="s">
        <v>17</v>
      </c>
      <c r="E31" s="190">
        <v>120.2</v>
      </c>
      <c r="F31" s="132">
        <v>377.03</v>
      </c>
      <c r="G31" s="190">
        <v>35.168573666666248</v>
      </c>
      <c r="H31" s="132">
        <v>874.89534600000002</v>
      </c>
      <c r="I31" s="215">
        <v>2.4178241386550434</v>
      </c>
      <c r="J31" s="216">
        <v>-0.56905702867917651</v>
      </c>
      <c r="K31" s="204"/>
    </row>
    <row r="32" spans="1:11" ht="24" customHeight="1" thickBot="1">
      <c r="A32" s="101">
        <v>11</v>
      </c>
      <c r="B32" s="318" t="s">
        <v>94</v>
      </c>
      <c r="C32" s="318"/>
      <c r="D32" s="172" t="s">
        <v>17</v>
      </c>
      <c r="E32" s="169">
        <v>1.21</v>
      </c>
      <c r="F32" s="105">
        <v>36.25</v>
      </c>
      <c r="G32" s="169">
        <v>0</v>
      </c>
      <c r="H32" s="105">
        <v>0</v>
      </c>
      <c r="I32" s="206" t="e">
        <v>#DIV/0!</v>
      </c>
      <c r="J32" s="207" t="e">
        <v>#DIV/0!</v>
      </c>
      <c r="K32" s="204"/>
    </row>
    <row r="33" spans="1:11" ht="24" customHeight="1" thickBot="1">
      <c r="A33" s="106">
        <v>12</v>
      </c>
      <c r="B33" s="315" t="s">
        <v>93</v>
      </c>
      <c r="C33" s="315"/>
      <c r="D33" s="173" t="s">
        <v>17</v>
      </c>
      <c r="E33" s="188">
        <v>7700.975423726667</v>
      </c>
      <c r="F33" s="188">
        <v>28911.1</v>
      </c>
      <c r="G33" s="188">
        <v>7339.7186163566666</v>
      </c>
      <c r="H33" s="188">
        <v>28133.509354999998</v>
      </c>
      <c r="I33" s="210">
        <v>4.9219435546879749E-2</v>
      </c>
      <c r="J33" s="211">
        <v>2.7639304972161383E-2</v>
      </c>
      <c r="K33" s="212"/>
    </row>
    <row r="34" spans="1:11" ht="24" customHeight="1">
      <c r="A34" s="174"/>
      <c r="B34" s="341" t="s">
        <v>164</v>
      </c>
      <c r="C34" s="342"/>
      <c r="D34" s="342"/>
      <c r="E34" s="342"/>
      <c r="F34" s="342"/>
      <c r="G34" s="342"/>
      <c r="H34" s="342"/>
      <c r="I34" s="342"/>
      <c r="J34" s="343"/>
      <c r="K34" s="217"/>
    </row>
    <row r="35" spans="1:11" ht="24" customHeight="1">
      <c r="A35" s="344" t="s">
        <v>27</v>
      </c>
      <c r="B35" s="334"/>
      <c r="C35" s="334"/>
      <c r="D35" s="334"/>
      <c r="E35" s="334"/>
      <c r="F35" s="334"/>
      <c r="G35" s="334"/>
      <c r="H35" s="334"/>
      <c r="I35" s="334" t="str">
        <f>I1</f>
        <v>QTR - 4</v>
      </c>
      <c r="J35" s="345"/>
      <c r="K35" s="196"/>
    </row>
    <row r="36" spans="1:11" ht="24" customHeight="1" thickBot="1">
      <c r="A36" s="280" t="s">
        <v>36</v>
      </c>
      <c r="B36" s="281"/>
      <c r="C36" s="281"/>
      <c r="D36" s="281"/>
      <c r="E36" s="281"/>
      <c r="F36" s="281"/>
      <c r="G36" s="281"/>
      <c r="H36" s="281"/>
      <c r="I36" s="281" t="s">
        <v>42</v>
      </c>
      <c r="J36" s="282"/>
      <c r="K36" s="196"/>
    </row>
    <row r="37" spans="1:11" ht="42" customHeight="1">
      <c r="A37" s="299" t="s">
        <v>12</v>
      </c>
      <c r="B37" s="278" t="s">
        <v>13</v>
      </c>
      <c r="C37" s="278"/>
      <c r="D37" s="301"/>
      <c r="E37" s="288" t="s">
        <v>217</v>
      </c>
      <c r="F37" s="289"/>
      <c r="G37" s="288" t="s">
        <v>225</v>
      </c>
      <c r="H37" s="289"/>
      <c r="I37" s="288" t="s">
        <v>14</v>
      </c>
      <c r="J37" s="289"/>
      <c r="K37" s="197"/>
    </row>
    <row r="38" spans="1:11" ht="24" customHeight="1" thickBot="1">
      <c r="A38" s="300"/>
      <c r="B38" s="286"/>
      <c r="C38" s="286"/>
      <c r="D38" s="302"/>
      <c r="E38" s="136" t="s">
        <v>15</v>
      </c>
      <c r="F38" s="90" t="s">
        <v>16</v>
      </c>
      <c r="G38" s="89" t="s">
        <v>15</v>
      </c>
      <c r="H38" s="91" t="s">
        <v>16</v>
      </c>
      <c r="I38" s="89" t="s">
        <v>15</v>
      </c>
      <c r="J38" s="90" t="s">
        <v>16</v>
      </c>
      <c r="K38" s="196"/>
    </row>
    <row r="39" spans="1:11" ht="24" customHeight="1">
      <c r="A39" s="137" t="s">
        <v>38</v>
      </c>
      <c r="B39" s="293" t="s">
        <v>63</v>
      </c>
      <c r="C39" s="293"/>
      <c r="D39" s="303"/>
      <c r="E39" s="198"/>
      <c r="F39" s="199"/>
      <c r="G39" s="200"/>
      <c r="H39" s="199"/>
      <c r="I39" s="200"/>
      <c r="J39" s="199"/>
      <c r="K39" s="135"/>
    </row>
    <row r="40" spans="1:11" ht="24" customHeight="1">
      <c r="A40" s="94">
        <v>1</v>
      </c>
      <c r="B40" s="317" t="s">
        <v>56</v>
      </c>
      <c r="C40" s="317"/>
      <c r="D40" s="139" t="s">
        <v>19</v>
      </c>
      <c r="E40" s="97">
        <v>322.52840000000026</v>
      </c>
      <c r="F40" s="166">
        <v>2047.1501000000001</v>
      </c>
      <c r="G40" s="166">
        <v>220.68146414000034</v>
      </c>
      <c r="H40" s="100">
        <v>1797.2446</v>
      </c>
      <c r="I40" s="202">
        <v>0.46151105738263642</v>
      </c>
      <c r="J40" s="203">
        <v>0.13904924237913976</v>
      </c>
      <c r="K40" s="204"/>
    </row>
    <row r="41" spans="1:11" ht="24" customHeight="1">
      <c r="A41" s="94">
        <v>2</v>
      </c>
      <c r="B41" s="317" t="s">
        <v>57</v>
      </c>
      <c r="C41" s="317"/>
      <c r="D41" s="139" t="s">
        <v>19</v>
      </c>
      <c r="E41" s="97">
        <v>21.702200000000005</v>
      </c>
      <c r="F41" s="166">
        <v>99.880300000000005</v>
      </c>
      <c r="G41" s="166">
        <v>21.256414278999998</v>
      </c>
      <c r="H41" s="100">
        <v>86.786699999999996</v>
      </c>
      <c r="I41" s="202">
        <v>2.097182126528346E-2</v>
      </c>
      <c r="J41" s="203">
        <v>0.15087104360460774</v>
      </c>
      <c r="K41" s="204"/>
    </row>
    <row r="42" spans="1:11" ht="24" customHeight="1">
      <c r="A42" s="94">
        <v>3</v>
      </c>
      <c r="B42" s="317" t="s">
        <v>60</v>
      </c>
      <c r="C42" s="317"/>
      <c r="D42" s="139" t="s">
        <v>19</v>
      </c>
      <c r="E42" s="166">
        <v>564.8451</v>
      </c>
      <c r="F42" s="166">
        <v>2441.9674</v>
      </c>
      <c r="G42" s="166">
        <v>481.38451526599988</v>
      </c>
      <c r="H42" s="100">
        <v>2072.3986</v>
      </c>
      <c r="I42" s="202">
        <v>0.17337613090417353</v>
      </c>
      <c r="J42" s="203">
        <v>0.17832901450522115</v>
      </c>
      <c r="K42" s="204"/>
    </row>
    <row r="43" spans="1:11" ht="24" customHeight="1">
      <c r="A43" s="94">
        <v>4</v>
      </c>
      <c r="B43" s="317" t="s">
        <v>58</v>
      </c>
      <c r="C43" s="317"/>
      <c r="D43" s="139" t="s">
        <v>19</v>
      </c>
      <c r="E43" s="166">
        <v>168.8624999999999</v>
      </c>
      <c r="F43" s="166">
        <v>743.29459999999995</v>
      </c>
      <c r="G43" s="166">
        <v>182.98197190200005</v>
      </c>
      <c r="H43" s="100">
        <v>614.95050000000003</v>
      </c>
      <c r="I43" s="202">
        <v>-7.716318583320407E-2</v>
      </c>
      <c r="J43" s="203">
        <v>0.20870639181527603</v>
      </c>
      <c r="K43" s="204"/>
    </row>
    <row r="44" spans="1:11" ht="24" customHeight="1">
      <c r="A44" s="94">
        <v>5</v>
      </c>
      <c r="B44" s="317" t="s">
        <v>66</v>
      </c>
      <c r="C44" s="317"/>
      <c r="D44" s="139" t="s">
        <v>19</v>
      </c>
      <c r="E44" s="166">
        <v>1400.7204999999997</v>
      </c>
      <c r="F44" s="166">
        <v>4696.6230999999998</v>
      </c>
      <c r="G44" s="166">
        <v>2106.9181839630332</v>
      </c>
      <c r="H44" s="100">
        <v>4822.6230999999998</v>
      </c>
      <c r="I44" s="202">
        <v>-0.33518040203853694</v>
      </c>
      <c r="J44" s="203">
        <v>-2.6126860297251926E-2</v>
      </c>
      <c r="K44" s="204"/>
    </row>
    <row r="45" spans="1:11" ht="24" customHeight="1">
      <c r="A45" s="94">
        <v>6</v>
      </c>
      <c r="B45" s="317" t="s">
        <v>59</v>
      </c>
      <c r="C45" s="317"/>
      <c r="D45" s="139" t="s">
        <v>19</v>
      </c>
      <c r="E45" s="166">
        <v>0</v>
      </c>
      <c r="F45" s="100">
        <v>0</v>
      </c>
      <c r="G45" s="166">
        <v>0</v>
      </c>
      <c r="H45" s="100">
        <v>0</v>
      </c>
      <c r="I45" s="202" t="e">
        <v>#DIV/0!</v>
      </c>
      <c r="J45" s="203" t="e">
        <v>#DIV/0!</v>
      </c>
      <c r="K45" s="204"/>
    </row>
    <row r="46" spans="1:11" ht="24" customHeight="1">
      <c r="A46" s="94">
        <v>7</v>
      </c>
      <c r="B46" s="317" t="s">
        <v>21</v>
      </c>
      <c r="C46" s="317"/>
      <c r="D46" s="139" t="s">
        <v>19</v>
      </c>
      <c r="E46" s="166">
        <v>2163.6173000000017</v>
      </c>
      <c r="F46" s="166">
        <v>8932.5655000000006</v>
      </c>
      <c r="G46" s="166">
        <v>2227.4051726004309</v>
      </c>
      <c r="H46" s="100">
        <v>8109.1103000000003</v>
      </c>
      <c r="I46" s="202">
        <v>-2.8637750053331648E-2</v>
      </c>
      <c r="J46" s="203">
        <v>0.10154692309463349</v>
      </c>
      <c r="K46" s="204"/>
    </row>
    <row r="47" spans="1:11" ht="24" customHeight="1">
      <c r="A47" s="101">
        <v>8</v>
      </c>
      <c r="B47" s="318" t="s">
        <v>61</v>
      </c>
      <c r="C47" s="318"/>
      <c r="D47" s="172" t="s">
        <v>19</v>
      </c>
      <c r="E47" s="169">
        <v>0</v>
      </c>
      <c r="F47" s="105">
        <v>0</v>
      </c>
      <c r="G47" s="169">
        <v>0</v>
      </c>
      <c r="H47" s="105">
        <v>0</v>
      </c>
      <c r="I47" s="206" t="e">
        <v>#DIV/0!</v>
      </c>
      <c r="J47" s="207" t="e">
        <v>#DIV/0!</v>
      </c>
      <c r="K47" s="204"/>
    </row>
    <row r="48" spans="1:11" ht="24" customHeight="1" thickBot="1">
      <c r="A48" s="101">
        <v>10</v>
      </c>
      <c r="B48" s="318" t="s">
        <v>162</v>
      </c>
      <c r="C48" s="318"/>
      <c r="D48" s="172" t="s">
        <v>19</v>
      </c>
      <c r="E48" s="169">
        <v>0</v>
      </c>
      <c r="F48" s="105">
        <v>0</v>
      </c>
      <c r="G48" s="169">
        <v>0</v>
      </c>
      <c r="H48" s="105">
        <v>0</v>
      </c>
      <c r="I48" s="206" t="e">
        <v>#DIV/0!</v>
      </c>
      <c r="J48" s="207" t="e">
        <v>#DIV/0!</v>
      </c>
      <c r="K48" s="204"/>
    </row>
    <row r="49" spans="1:11" ht="24" customHeight="1" thickBot="1">
      <c r="A49" s="106"/>
      <c r="B49" s="315" t="s">
        <v>62</v>
      </c>
      <c r="C49" s="315"/>
      <c r="D49" s="173" t="s">
        <v>19</v>
      </c>
      <c r="E49" s="188">
        <v>4642.2760000000017</v>
      </c>
      <c r="F49" s="188">
        <v>18961.481</v>
      </c>
      <c r="G49" s="109">
        <v>5240.6277221504643</v>
      </c>
      <c r="H49" s="109">
        <v>17503.113799999999</v>
      </c>
      <c r="I49" s="210">
        <v>-0.11417558236800916</v>
      </c>
      <c r="J49" s="211">
        <v>8.3320443245932657E-2</v>
      </c>
      <c r="K49" s="212"/>
    </row>
    <row r="50" spans="1:11" ht="24" customHeight="1">
      <c r="A50" s="128">
        <v>10</v>
      </c>
      <c r="B50" s="319" t="s">
        <v>165</v>
      </c>
      <c r="C50" s="319"/>
      <c r="D50" s="158" t="s">
        <v>19</v>
      </c>
      <c r="E50" s="190">
        <v>45.185999999999993</v>
      </c>
      <c r="F50" s="166">
        <v>154.25049999999999</v>
      </c>
      <c r="G50" s="190">
        <v>49.157000000000039</v>
      </c>
      <c r="H50" s="132">
        <v>331.07490000000001</v>
      </c>
      <c r="I50" s="215">
        <v>-8.0781984254532271E-2</v>
      </c>
      <c r="J50" s="216">
        <v>-0.53409183239200564</v>
      </c>
      <c r="K50" s="204"/>
    </row>
    <row r="51" spans="1:11" ht="24" customHeight="1" thickBot="1">
      <c r="A51" s="101">
        <v>11</v>
      </c>
      <c r="B51" s="318" t="s">
        <v>94</v>
      </c>
      <c r="C51" s="318"/>
      <c r="D51" s="172" t="s">
        <v>19</v>
      </c>
      <c r="E51" s="169">
        <v>1.2083999999999975</v>
      </c>
      <c r="F51" s="105">
        <v>35.544899999999998</v>
      </c>
      <c r="G51" s="169">
        <v>0</v>
      </c>
      <c r="H51" s="105">
        <v>0</v>
      </c>
      <c r="I51" s="206" t="e">
        <v>#DIV/0!</v>
      </c>
      <c r="J51" s="207" t="e">
        <v>#DIV/0!</v>
      </c>
      <c r="K51" s="204"/>
    </row>
    <row r="52" spans="1:11" ht="24" customHeight="1" thickBot="1">
      <c r="A52" s="106">
        <v>12</v>
      </c>
      <c r="B52" s="315" t="s">
        <v>67</v>
      </c>
      <c r="C52" s="315"/>
      <c r="D52" s="141" t="s">
        <v>19</v>
      </c>
      <c r="E52" s="218">
        <v>4688.6704000000018</v>
      </c>
      <c r="F52" s="218">
        <v>19151.276399999999</v>
      </c>
      <c r="G52" s="218">
        <v>5289.7847221504644</v>
      </c>
      <c r="H52" s="218">
        <v>17834.188699999999</v>
      </c>
      <c r="I52" s="210">
        <v>-0.11363682148223428</v>
      </c>
      <c r="J52" s="211">
        <v>7.3851842781051211E-2</v>
      </c>
      <c r="K52" s="212"/>
    </row>
    <row r="53" spans="1:11" ht="24" customHeight="1">
      <c r="A53" s="304" t="s">
        <v>64</v>
      </c>
      <c r="B53" s="346"/>
      <c r="C53" s="319" t="s">
        <v>229</v>
      </c>
      <c r="D53" s="319"/>
      <c r="E53" s="319"/>
      <c r="F53" s="319"/>
      <c r="G53" s="319"/>
      <c r="H53" s="319"/>
      <c r="I53" s="319"/>
      <c r="J53" s="347"/>
      <c r="K53" s="214"/>
    </row>
    <row r="54" spans="1:11" ht="24" customHeight="1" thickBot="1">
      <c r="A54" s="348" t="s">
        <v>166</v>
      </c>
      <c r="B54" s="349"/>
      <c r="C54" s="349"/>
      <c r="D54" s="349"/>
      <c r="E54" s="349"/>
      <c r="F54" s="349"/>
      <c r="G54" s="349"/>
      <c r="H54" s="349"/>
      <c r="I54" s="349"/>
      <c r="J54" s="350"/>
      <c r="K54" s="157"/>
    </row>
    <row r="55" spans="1:11" ht="44.25" customHeight="1">
      <c r="A55" s="299" t="s">
        <v>12</v>
      </c>
      <c r="B55" s="278" t="s">
        <v>13</v>
      </c>
      <c r="C55" s="278"/>
      <c r="D55" s="301"/>
      <c r="E55" s="288" t="s">
        <v>217</v>
      </c>
      <c r="F55" s="289"/>
      <c r="G55" s="288" t="s">
        <v>225</v>
      </c>
      <c r="H55" s="289"/>
      <c r="I55" s="288" t="s">
        <v>14</v>
      </c>
      <c r="J55" s="289"/>
      <c r="K55" s="197"/>
    </row>
    <row r="56" spans="1:11" ht="24" customHeight="1" thickBot="1">
      <c r="A56" s="300"/>
      <c r="B56" s="286"/>
      <c r="C56" s="286"/>
      <c r="D56" s="302"/>
      <c r="E56" s="136" t="s">
        <v>15</v>
      </c>
      <c r="F56" s="90" t="s">
        <v>16</v>
      </c>
      <c r="G56" s="89" t="s">
        <v>15</v>
      </c>
      <c r="H56" s="91" t="s">
        <v>16</v>
      </c>
      <c r="I56" s="89" t="s">
        <v>15</v>
      </c>
      <c r="J56" s="90" t="s">
        <v>16</v>
      </c>
      <c r="K56" s="196"/>
    </row>
    <row r="57" spans="1:11" ht="24" customHeight="1">
      <c r="A57" s="137" t="s">
        <v>39</v>
      </c>
      <c r="B57" s="293" t="s">
        <v>20</v>
      </c>
      <c r="C57" s="293"/>
      <c r="D57" s="303"/>
      <c r="E57" s="198"/>
      <c r="F57" s="199"/>
      <c r="G57" s="200"/>
      <c r="H57" s="199"/>
      <c r="I57" s="200"/>
      <c r="J57" s="199"/>
      <c r="K57" s="135"/>
    </row>
    <row r="58" spans="1:11" ht="24" customHeight="1">
      <c r="A58" s="94">
        <v>1</v>
      </c>
      <c r="B58" s="317" t="s">
        <v>56</v>
      </c>
      <c r="C58" s="317"/>
      <c r="D58" s="139" t="s">
        <v>40</v>
      </c>
      <c r="E58" s="166">
        <v>6.1696337675265758</v>
      </c>
      <c r="F58" s="98">
        <v>6.7640619062881004</v>
      </c>
      <c r="G58" s="166">
        <v>5.3946038044249853</v>
      </c>
      <c r="H58" s="166">
        <v>6.1762406176029341</v>
      </c>
      <c r="I58" s="202">
        <v>0.14366763365751964</v>
      </c>
      <c r="J58" s="203">
        <v>9.5174609455760839E-2</v>
      </c>
      <c r="K58" s="204"/>
    </row>
    <row r="59" spans="1:11" ht="24" customHeight="1">
      <c r="A59" s="94">
        <v>2</v>
      </c>
      <c r="B59" s="317" t="s">
        <v>57</v>
      </c>
      <c r="C59" s="317"/>
      <c r="D59" s="139" t="s">
        <v>40</v>
      </c>
      <c r="E59" s="166">
        <v>6.981736919948057</v>
      </c>
      <c r="F59" s="98">
        <v>7.3495437821927894</v>
      </c>
      <c r="G59" s="166">
        <v>6.7107468985815508</v>
      </c>
      <c r="H59" s="166">
        <v>6.7997603547662075</v>
      </c>
      <c r="I59" s="202">
        <v>4.0381499326667389E-2</v>
      </c>
      <c r="J59" s="203">
        <v>8.0853353462849317E-2</v>
      </c>
      <c r="K59" s="204"/>
    </row>
    <row r="60" spans="1:11" ht="24" customHeight="1">
      <c r="A60" s="94">
        <v>3</v>
      </c>
      <c r="B60" s="317" t="s">
        <v>60</v>
      </c>
      <c r="C60" s="317"/>
      <c r="D60" s="139" t="s">
        <v>40</v>
      </c>
      <c r="E60" s="166">
        <v>8.7015449128140414</v>
      </c>
      <c r="F60" s="98">
        <v>8.8919421615500287</v>
      </c>
      <c r="G60" s="166">
        <v>8.3590073772714071</v>
      </c>
      <c r="H60" s="166">
        <v>8.2631454595922822</v>
      </c>
      <c r="I60" s="202">
        <v>4.0978254962905331E-2</v>
      </c>
      <c r="J60" s="203">
        <v>7.6096530677407737E-2</v>
      </c>
      <c r="K60" s="204"/>
    </row>
    <row r="61" spans="1:11" ht="24" customHeight="1">
      <c r="A61" s="94">
        <v>4</v>
      </c>
      <c r="B61" s="317" t="s">
        <v>58</v>
      </c>
      <c r="C61" s="317"/>
      <c r="D61" s="139" t="s">
        <v>40</v>
      </c>
      <c r="E61" s="166">
        <v>6.2855159451595641</v>
      </c>
      <c r="F61" s="98">
        <v>7.0882446620829063</v>
      </c>
      <c r="G61" s="166">
        <v>7.5218869795591035</v>
      </c>
      <c r="H61" s="166">
        <v>6.3762918209488859</v>
      </c>
      <c r="I61" s="202">
        <v>-0.16436979680223929</v>
      </c>
      <c r="J61" s="203">
        <v>0.11165625117641986</v>
      </c>
      <c r="K61" s="204"/>
    </row>
    <row r="62" spans="1:11" ht="24" customHeight="1">
      <c r="A62" s="94">
        <v>5</v>
      </c>
      <c r="B62" s="317" t="s">
        <v>33</v>
      </c>
      <c r="C62" s="317"/>
      <c r="D62" s="139" t="s">
        <v>40</v>
      </c>
      <c r="E62" s="166">
        <v>4.0898282122714127</v>
      </c>
      <c r="F62" s="98">
        <v>4.3692240353584824</v>
      </c>
      <c r="G62" s="166">
        <v>6.0232467752979009</v>
      </c>
      <c r="H62" s="166">
        <v>4.5630314081552967</v>
      </c>
      <c r="I62" s="202">
        <v>-0.32099275277175809</v>
      </c>
      <c r="J62" s="203">
        <v>-4.2473381281231452E-2</v>
      </c>
      <c r="K62" s="204"/>
    </row>
    <row r="63" spans="1:11" ht="24" customHeight="1">
      <c r="A63" s="94">
        <v>6</v>
      </c>
      <c r="B63" s="317" t="s">
        <v>59</v>
      </c>
      <c r="C63" s="317"/>
      <c r="D63" s="139" t="s">
        <v>40</v>
      </c>
      <c r="E63" s="166" t="e">
        <v>#DIV/0!</v>
      </c>
      <c r="F63" s="100" t="e">
        <v>#DIV/0!</v>
      </c>
      <c r="G63" s="166" t="e">
        <v>#DIV/0!</v>
      </c>
      <c r="H63" s="166" t="e">
        <v>#DIV/0!</v>
      </c>
      <c r="I63" s="202" t="e">
        <v>#DIV/0!</v>
      </c>
      <c r="J63" s="203" t="e">
        <v>#DIV/0!</v>
      </c>
      <c r="K63" s="204"/>
    </row>
    <row r="64" spans="1:11" ht="24" customHeight="1">
      <c r="A64" s="94">
        <v>7</v>
      </c>
      <c r="B64" s="317" t="s">
        <v>21</v>
      </c>
      <c r="C64" s="317"/>
      <c r="D64" s="139" t="s">
        <v>40</v>
      </c>
      <c r="E64" s="166">
        <v>8.0640515981871381</v>
      </c>
      <c r="F64" s="98">
        <v>8.2776540656350832</v>
      </c>
      <c r="G64" s="166">
        <v>8.7463578751774698</v>
      </c>
      <c r="H64" s="166">
        <v>7.9659522914063956</v>
      </c>
      <c r="I64" s="202">
        <v>-7.8010331469141631E-2</v>
      </c>
      <c r="J64" s="203">
        <v>3.912925446025442E-2</v>
      </c>
      <c r="K64" s="204"/>
    </row>
    <row r="65" spans="1:11" ht="24" customHeight="1">
      <c r="A65" s="101">
        <v>8</v>
      </c>
      <c r="B65" s="318" t="s">
        <v>61</v>
      </c>
      <c r="C65" s="318"/>
      <c r="D65" s="172" t="s">
        <v>40</v>
      </c>
      <c r="E65" s="169" t="e">
        <v>#DIV/0!</v>
      </c>
      <c r="F65" s="105" t="e">
        <v>#DIV/0!</v>
      </c>
      <c r="G65" s="166" t="e">
        <v>#DIV/0!</v>
      </c>
      <c r="H65" s="166" t="e">
        <v>#DIV/0!</v>
      </c>
      <c r="I65" s="206" t="e">
        <v>#DIV/0!</v>
      </c>
      <c r="J65" s="207" t="e">
        <v>#DIV/0!</v>
      </c>
      <c r="K65" s="204"/>
    </row>
    <row r="66" spans="1:11" ht="24" customHeight="1" thickBot="1">
      <c r="A66" s="101">
        <v>9</v>
      </c>
      <c r="B66" s="318" t="s">
        <v>162</v>
      </c>
      <c r="C66" s="318"/>
      <c r="D66" s="172" t="s">
        <v>40</v>
      </c>
      <c r="E66" s="169" t="e">
        <v>#DIV/0!</v>
      </c>
      <c r="F66" s="105" t="e">
        <v>#DIV/0!</v>
      </c>
      <c r="G66" s="166" t="e">
        <v>#DIV/0!</v>
      </c>
      <c r="H66" s="166" t="e">
        <v>#DIV/0!</v>
      </c>
      <c r="I66" s="206" t="e">
        <v>#DIV/0!</v>
      </c>
      <c r="J66" s="207" t="e">
        <v>#DIV/0!</v>
      </c>
      <c r="K66" s="204"/>
    </row>
    <row r="67" spans="1:11" ht="24" customHeight="1" thickBot="1">
      <c r="A67" s="126"/>
      <c r="B67" s="315" t="s">
        <v>62</v>
      </c>
      <c r="C67" s="315"/>
      <c r="D67" s="173" t="s">
        <v>40</v>
      </c>
      <c r="E67" s="188">
        <f t="shared" ref="E67" si="0">E49/E30*10</f>
        <v>6.1247258127333639</v>
      </c>
      <c r="F67" s="110">
        <f>F52/F33*10</f>
        <v>6.6241949977690231</v>
      </c>
      <c r="G67" s="110">
        <f>G52/G33*10</f>
        <v>7.207067462180504</v>
      </c>
      <c r="H67" s="110">
        <f>H52/H33*10</f>
        <v>6.3391269375466086</v>
      </c>
      <c r="I67" s="210">
        <f t="shared" ref="I67:J67" si="1">(E67-G67)/G67</f>
        <v>-0.15017781575193925</v>
      </c>
      <c r="J67" s="211">
        <f t="shared" si="1"/>
        <v>4.4969609069343316E-2</v>
      </c>
      <c r="K67" s="212"/>
    </row>
    <row r="68" spans="1:11" ht="24" customHeight="1">
      <c r="A68" s="304" t="s">
        <v>64</v>
      </c>
      <c r="B68" s="346"/>
      <c r="C68" s="319"/>
      <c r="D68" s="319"/>
      <c r="E68" s="319"/>
      <c r="F68" s="319"/>
      <c r="G68" s="319"/>
      <c r="H68" s="319"/>
      <c r="I68" s="319"/>
      <c r="J68" s="347"/>
      <c r="K68" s="214"/>
    </row>
    <row r="69" spans="1:11" ht="15">
      <c r="A69" s="351"/>
      <c r="B69" s="321"/>
      <c r="C69" s="321"/>
      <c r="D69" s="321"/>
      <c r="E69" s="321"/>
      <c r="F69" s="321"/>
      <c r="G69" s="321"/>
      <c r="H69" s="321"/>
      <c r="I69" s="321"/>
      <c r="J69" s="352"/>
      <c r="K69" s="157"/>
    </row>
    <row r="70" spans="1:11" ht="19.5" customHeight="1">
      <c r="A70" s="344" t="s">
        <v>27</v>
      </c>
      <c r="B70" s="334"/>
      <c r="C70" s="334"/>
      <c r="D70" s="334"/>
      <c r="E70" s="334"/>
      <c r="F70" s="334"/>
      <c r="G70" s="334"/>
      <c r="H70" s="334"/>
      <c r="I70" s="334" t="str">
        <f>I35</f>
        <v>QTR - 4</v>
      </c>
      <c r="J70" s="345"/>
      <c r="K70" s="196"/>
    </row>
    <row r="71" spans="1:11" ht="19.5" customHeight="1" thickBot="1">
      <c r="A71" s="280" t="s">
        <v>41</v>
      </c>
      <c r="B71" s="281"/>
      <c r="C71" s="281"/>
      <c r="D71" s="281"/>
      <c r="E71" s="281"/>
      <c r="F71" s="281"/>
      <c r="G71" s="281"/>
      <c r="H71" s="281"/>
      <c r="I71" s="281" t="s">
        <v>50</v>
      </c>
      <c r="J71" s="282"/>
      <c r="K71" s="196"/>
    </row>
    <row r="72" spans="1:11" ht="37.5" customHeight="1">
      <c r="A72" s="299" t="s">
        <v>12</v>
      </c>
      <c r="B72" s="278" t="s">
        <v>13</v>
      </c>
      <c r="C72" s="278"/>
      <c r="D72" s="301"/>
      <c r="E72" s="288" t="s">
        <v>217</v>
      </c>
      <c r="F72" s="289"/>
      <c r="G72" s="288" t="s">
        <v>225</v>
      </c>
      <c r="H72" s="289"/>
      <c r="I72" s="288" t="s">
        <v>14</v>
      </c>
      <c r="J72" s="289"/>
      <c r="K72" s="197"/>
    </row>
    <row r="73" spans="1:11" ht="29.25" customHeight="1" thickBot="1">
      <c r="A73" s="300"/>
      <c r="B73" s="286"/>
      <c r="C73" s="286"/>
      <c r="D73" s="302"/>
      <c r="E73" s="136" t="s">
        <v>15</v>
      </c>
      <c r="F73" s="90" t="s">
        <v>16</v>
      </c>
      <c r="G73" s="89" t="s">
        <v>15</v>
      </c>
      <c r="H73" s="91" t="s">
        <v>16</v>
      </c>
      <c r="I73" s="89" t="s">
        <v>15</v>
      </c>
      <c r="J73" s="90" t="s">
        <v>16</v>
      </c>
      <c r="K73" s="196"/>
    </row>
    <row r="74" spans="1:11" ht="19.5" customHeight="1">
      <c r="A74" s="137" t="s">
        <v>43</v>
      </c>
      <c r="B74" s="293" t="s">
        <v>44</v>
      </c>
      <c r="C74" s="293"/>
      <c r="D74" s="303"/>
      <c r="E74" s="198"/>
      <c r="F74" s="199"/>
      <c r="G74" s="200"/>
      <c r="H74" s="199"/>
      <c r="I74" s="200"/>
      <c r="J74" s="199"/>
      <c r="K74" s="135"/>
    </row>
    <row r="75" spans="1:11" ht="19.5" customHeight="1">
      <c r="A75" s="94">
        <v>1</v>
      </c>
      <c r="B75" s="317" t="s">
        <v>56</v>
      </c>
      <c r="C75" s="317"/>
      <c r="D75" s="139" t="s">
        <v>40</v>
      </c>
      <c r="E75" s="166">
        <v>0.80724811649696493</v>
      </c>
      <c r="F75" s="100">
        <v>0.22524111050021312</v>
      </c>
      <c r="G75" s="166">
        <v>0.97818460641976868</v>
      </c>
      <c r="H75" s="166">
        <v>0.2221372851658952</v>
      </c>
      <c r="I75" s="202">
        <v>-0.17474870162641848</v>
      </c>
      <c r="J75" s="203">
        <v>1.3972554548867974E-2</v>
      </c>
      <c r="K75" s="204"/>
    </row>
    <row r="76" spans="1:11" ht="19.5" customHeight="1">
      <c r="A76" s="94">
        <v>2</v>
      </c>
      <c r="B76" s="317" t="s">
        <v>57</v>
      </c>
      <c r="C76" s="317"/>
      <c r="D76" s="139" t="s">
        <v>40</v>
      </c>
      <c r="E76" s="166">
        <v>0.77323844152287824</v>
      </c>
      <c r="F76" s="100">
        <v>0.282592846799117</v>
      </c>
      <c r="G76" s="166">
        <v>0.73677093809462957</v>
      </c>
      <c r="H76" s="166">
        <v>0.29353801027231435</v>
      </c>
      <c r="I76" s="202">
        <v>4.9496392355753926E-2</v>
      </c>
      <c r="J76" s="203">
        <v>-3.7287039804635706E-2</v>
      </c>
      <c r="K76" s="204"/>
    </row>
    <row r="77" spans="1:11" ht="19.5" customHeight="1">
      <c r="A77" s="94">
        <v>3</v>
      </c>
      <c r="B77" s="317" t="s">
        <v>60</v>
      </c>
      <c r="C77" s="317"/>
      <c r="D77" s="139" t="s">
        <v>40</v>
      </c>
      <c r="E77" s="166">
        <v>3.1425512679300782</v>
      </c>
      <c r="F77" s="100">
        <v>1.1550871176322794</v>
      </c>
      <c r="G77" s="166">
        <v>3.0584896631731895</v>
      </c>
      <c r="H77" s="166">
        <v>1.0939701947336502</v>
      </c>
      <c r="I77" s="202">
        <v>2.7484678391776755E-2</v>
      </c>
      <c r="J77" s="203">
        <v>5.5867082296066968E-2</v>
      </c>
      <c r="K77" s="204"/>
    </row>
    <row r="78" spans="1:11" ht="19.5" customHeight="1">
      <c r="A78" s="94">
        <v>4</v>
      </c>
      <c r="B78" s="317" t="s">
        <v>58</v>
      </c>
      <c r="C78" s="317"/>
      <c r="D78" s="139" t="s">
        <v>40</v>
      </c>
      <c r="E78" s="166">
        <v>0.36073880199158564</v>
      </c>
      <c r="F78" s="100">
        <v>0.16263204376186072</v>
      </c>
      <c r="G78" s="166">
        <v>0.3209506438399492</v>
      </c>
      <c r="H78" s="166">
        <v>0.12724043414018921</v>
      </c>
      <c r="I78" s="202">
        <v>0.12396970972109311</v>
      </c>
      <c r="J78" s="203">
        <v>0.27814750759713874</v>
      </c>
      <c r="K78" s="204"/>
    </row>
    <row r="79" spans="1:11" ht="19.5" customHeight="1">
      <c r="A79" s="94">
        <v>5</v>
      </c>
      <c r="B79" s="317" t="s">
        <v>33</v>
      </c>
      <c r="C79" s="317"/>
      <c r="D79" s="139" t="s">
        <v>40</v>
      </c>
      <c r="E79" s="166">
        <v>6.7237464550442064E-2</v>
      </c>
      <c r="F79" s="100">
        <v>3.5007080539903417E-2</v>
      </c>
      <c r="G79" s="166">
        <v>0.16257994808956919</v>
      </c>
      <c r="H79" s="166">
        <v>6.5265130631835949E-2</v>
      </c>
      <c r="I79" s="202">
        <v>-0.58643445676708339</v>
      </c>
      <c r="J79" s="203">
        <v>-0.46361739873960861</v>
      </c>
      <c r="K79" s="204"/>
    </row>
    <row r="80" spans="1:11" ht="19.5" customHeight="1">
      <c r="A80" s="94">
        <v>6</v>
      </c>
      <c r="B80" s="317" t="s">
        <v>59</v>
      </c>
      <c r="C80" s="317"/>
      <c r="D80" s="139" t="s">
        <v>40</v>
      </c>
      <c r="E80" s="166">
        <v>0</v>
      </c>
      <c r="F80" s="100">
        <v>0</v>
      </c>
      <c r="G80" s="166" t="e">
        <v>#DIV/0!</v>
      </c>
      <c r="H80" s="166" t="e">
        <v>#DIV/0!</v>
      </c>
      <c r="I80" s="202" t="e">
        <v>#DIV/0!</v>
      </c>
      <c r="J80" s="203" t="e">
        <v>#DIV/0!</v>
      </c>
      <c r="K80" s="204"/>
    </row>
    <row r="81" spans="1:11" ht="19.5" customHeight="1">
      <c r="A81" s="94">
        <v>7</v>
      </c>
      <c r="B81" s="317" t="s">
        <v>21</v>
      </c>
      <c r="C81" s="317"/>
      <c r="D81" s="139" t="s">
        <v>40</v>
      </c>
      <c r="E81" s="166">
        <v>2.5036829445144315</v>
      </c>
      <c r="F81" s="100">
        <v>0.9776609162918235</v>
      </c>
      <c r="G81" s="166">
        <v>2.4560595726237344</v>
      </c>
      <c r="H81" s="166">
        <v>0.96448998839098832</v>
      </c>
      <c r="I81" s="202">
        <v>1.9390153407322478E-2</v>
      </c>
      <c r="J81" s="203">
        <v>1.365584719319648E-2</v>
      </c>
      <c r="K81" s="204"/>
    </row>
    <row r="82" spans="1:11" ht="19.5" customHeight="1">
      <c r="A82" s="101">
        <v>8</v>
      </c>
      <c r="B82" s="318" t="s">
        <v>61</v>
      </c>
      <c r="C82" s="318"/>
      <c r="D82" s="172" t="s">
        <v>40</v>
      </c>
      <c r="E82" s="169" t="e">
        <v>#DIV/0!</v>
      </c>
      <c r="F82" s="105" t="e">
        <v>#DIV/0!</v>
      </c>
      <c r="G82" s="166" t="e">
        <v>#DIV/0!</v>
      </c>
      <c r="H82" s="166" t="e">
        <v>#DIV/0!</v>
      </c>
      <c r="I82" s="206" t="e">
        <v>#DIV/0!</v>
      </c>
      <c r="J82" s="207" t="e">
        <v>#DIV/0!</v>
      </c>
      <c r="K82" s="204"/>
    </row>
    <row r="83" spans="1:11" ht="19.5" customHeight="1" thickBot="1">
      <c r="A83" s="101">
        <v>9</v>
      </c>
      <c r="B83" s="318" t="s">
        <v>162</v>
      </c>
      <c r="C83" s="318"/>
      <c r="D83" s="172" t="s">
        <v>40</v>
      </c>
      <c r="E83" s="169" t="e">
        <v>#DIV/0!</v>
      </c>
      <c r="F83" s="105" t="e">
        <v>#DIV/0!</v>
      </c>
      <c r="G83" s="166" t="e">
        <v>#DIV/0!</v>
      </c>
      <c r="H83" s="166" t="e">
        <v>#DIV/0!</v>
      </c>
      <c r="I83" s="206" t="e">
        <v>#DIV/0!</v>
      </c>
      <c r="J83" s="207" t="e">
        <v>#DIV/0!</v>
      </c>
      <c r="K83" s="204"/>
    </row>
    <row r="84" spans="1:11" ht="19.5" customHeight="1" thickBot="1">
      <c r="A84" s="126"/>
      <c r="B84" s="315" t="s">
        <v>62</v>
      </c>
      <c r="C84" s="315"/>
      <c r="D84" s="173" t="s">
        <v>40</v>
      </c>
      <c r="E84" s="188">
        <v>1.2574131315742427</v>
      </c>
      <c r="F84" s="110">
        <v>0.52597842107010295</v>
      </c>
      <c r="G84" s="110">
        <v>1.2439338371517019</v>
      </c>
      <c r="H84" s="110">
        <v>0.5157369786944549</v>
      </c>
      <c r="I84" s="210">
        <v>1.0836021997283257E-2</v>
      </c>
      <c r="J84" s="211">
        <v>1.9857878722548485E-2</v>
      </c>
      <c r="K84" s="212"/>
    </row>
    <row r="85" spans="1:11" ht="19.5" customHeight="1" thickBot="1">
      <c r="A85" s="335"/>
      <c r="B85" s="336"/>
      <c r="C85" s="336"/>
      <c r="D85" s="336"/>
      <c r="E85" s="336"/>
      <c r="F85" s="336"/>
      <c r="G85" s="336"/>
      <c r="H85" s="336"/>
      <c r="I85" s="336"/>
      <c r="J85" s="337"/>
      <c r="K85" s="157"/>
    </row>
    <row r="86" spans="1:11" ht="19.5" customHeight="1">
      <c r="A86" s="219" t="s">
        <v>45</v>
      </c>
      <c r="B86" s="354" t="s">
        <v>96</v>
      </c>
      <c r="C86" s="354"/>
      <c r="D86" s="355"/>
      <c r="E86" s="220"/>
      <c r="F86" s="221"/>
      <c r="G86" s="222"/>
      <c r="H86" s="221"/>
      <c r="I86" s="222"/>
      <c r="J86" s="223"/>
      <c r="K86" s="135"/>
    </row>
    <row r="87" spans="1:11" ht="19.5" customHeight="1">
      <c r="A87" s="94">
        <v>1</v>
      </c>
      <c r="B87" s="317" t="s">
        <v>56</v>
      </c>
      <c r="C87" s="317"/>
      <c r="D87" s="139" t="s">
        <v>40</v>
      </c>
      <c r="E87" s="166">
        <v>5.3623856510296104</v>
      </c>
      <c r="F87" s="100">
        <v>6.5388207957878874</v>
      </c>
      <c r="G87" s="166">
        <v>4.416419198005217</v>
      </c>
      <c r="H87" s="166">
        <v>5.9541033324370387</v>
      </c>
      <c r="I87" s="202">
        <v>0.21419308507934712</v>
      </c>
      <c r="J87" s="224">
        <v>9.8204117514285982E-2</v>
      </c>
      <c r="K87" s="204"/>
    </row>
    <row r="88" spans="1:11" ht="19.5" customHeight="1">
      <c r="A88" s="94">
        <v>2</v>
      </c>
      <c r="B88" s="317" t="s">
        <v>57</v>
      </c>
      <c r="C88" s="317"/>
      <c r="D88" s="139" t="s">
        <v>40</v>
      </c>
      <c r="E88" s="166">
        <v>6.2084984784251791</v>
      </c>
      <c r="F88" s="100">
        <v>7.0669509353936721</v>
      </c>
      <c r="G88" s="166">
        <v>5.9739759604869214</v>
      </c>
      <c r="H88" s="166">
        <v>6.5062223444938931</v>
      </c>
      <c r="I88" s="202">
        <v>3.9257358832616142E-2</v>
      </c>
      <c r="J88" s="224">
        <v>8.6183435058027835E-2</v>
      </c>
      <c r="K88" s="204"/>
    </row>
    <row r="89" spans="1:11" ht="19.5" customHeight="1">
      <c r="A89" s="94">
        <v>3</v>
      </c>
      <c r="B89" s="317" t="s">
        <v>60</v>
      </c>
      <c r="C89" s="317"/>
      <c r="D89" s="139" t="s">
        <v>40</v>
      </c>
      <c r="E89" s="166">
        <v>5.5589936448839632</v>
      </c>
      <c r="F89" s="100">
        <v>7.7368550439177497</v>
      </c>
      <c r="G89" s="166">
        <v>5.300517714098218</v>
      </c>
      <c r="H89" s="166">
        <v>7.169175264858632</v>
      </c>
      <c r="I89" s="202">
        <v>4.876428015668275E-2</v>
      </c>
      <c r="J89" s="224">
        <v>7.9183414840160379E-2</v>
      </c>
      <c r="K89" s="204"/>
    </row>
    <row r="90" spans="1:11" ht="19.5" customHeight="1">
      <c r="A90" s="94">
        <v>4</v>
      </c>
      <c r="B90" s="317" t="s">
        <v>58</v>
      </c>
      <c r="C90" s="317"/>
      <c r="D90" s="139" t="s">
        <v>40</v>
      </c>
      <c r="E90" s="166">
        <v>5.9247771431679785</v>
      </c>
      <c r="F90" s="100">
        <v>6.9256126183210451</v>
      </c>
      <c r="G90" s="166">
        <v>7.2009363357191543</v>
      </c>
      <c r="H90" s="166">
        <v>6.2490513868086968</v>
      </c>
      <c r="I90" s="202">
        <v>-0.17722128526827563</v>
      </c>
      <c r="J90" s="224">
        <v>0.1082662294857298</v>
      </c>
      <c r="K90" s="204"/>
    </row>
    <row r="91" spans="1:11" ht="19.5" customHeight="1">
      <c r="A91" s="94">
        <v>5</v>
      </c>
      <c r="B91" s="317" t="s">
        <v>33</v>
      </c>
      <c r="C91" s="317"/>
      <c r="D91" s="139" t="s">
        <v>40</v>
      </c>
      <c r="E91" s="166">
        <v>4.0225907477209706</v>
      </c>
      <c r="F91" s="100">
        <v>4.3342169548185794</v>
      </c>
      <c r="G91" s="166">
        <v>5.8606668272083313</v>
      </c>
      <c r="H91" s="166">
        <v>4.4977662775234606</v>
      </c>
      <c r="I91" s="202">
        <v>-0.31362917116428363</v>
      </c>
      <c r="J91" s="224">
        <v>-3.6362343575338907E-2</v>
      </c>
      <c r="K91" s="204"/>
    </row>
    <row r="92" spans="1:11" ht="19.5" customHeight="1">
      <c r="A92" s="94">
        <v>6</v>
      </c>
      <c r="B92" s="317" t="s">
        <v>59</v>
      </c>
      <c r="C92" s="317"/>
      <c r="D92" s="139" t="s">
        <v>40</v>
      </c>
      <c r="E92" s="166" t="e">
        <v>#DIV/0!</v>
      </c>
      <c r="F92" s="100" t="e">
        <v>#DIV/0!</v>
      </c>
      <c r="G92" s="166" t="e">
        <v>#DIV/0!</v>
      </c>
      <c r="H92" s="166" t="e">
        <v>#DIV/0!</v>
      </c>
      <c r="I92" s="202" t="e">
        <v>#DIV/0!</v>
      </c>
      <c r="J92" s="224" t="e">
        <v>#DIV/0!</v>
      </c>
      <c r="K92" s="204"/>
    </row>
    <row r="93" spans="1:11" ht="19.5" customHeight="1">
      <c r="A93" s="94">
        <v>7</v>
      </c>
      <c r="B93" s="317" t="s">
        <v>21</v>
      </c>
      <c r="C93" s="317"/>
      <c r="D93" s="139" t="s">
        <v>40</v>
      </c>
      <c r="E93" s="166">
        <v>5.5603686536727066</v>
      </c>
      <c r="F93" s="100">
        <v>7.2999931493432602</v>
      </c>
      <c r="G93" s="166">
        <v>6.2902983025537349</v>
      </c>
      <c r="H93" s="166">
        <v>7.0014623030154075</v>
      </c>
      <c r="I93" s="202">
        <v>-0.11604054589663761</v>
      </c>
      <c r="J93" s="224">
        <v>4.2638356590062709E-2</v>
      </c>
      <c r="K93" s="204"/>
    </row>
    <row r="94" spans="1:11" ht="19.5" customHeight="1">
      <c r="A94" s="94">
        <v>8</v>
      </c>
      <c r="B94" s="317" t="s">
        <v>61</v>
      </c>
      <c r="C94" s="317"/>
      <c r="D94" s="139" t="s">
        <v>40</v>
      </c>
      <c r="E94" s="166" t="e">
        <v>#DIV/0!</v>
      </c>
      <c r="F94" s="100" t="e">
        <v>#DIV/0!</v>
      </c>
      <c r="G94" s="166" t="e">
        <v>#DIV/0!</v>
      </c>
      <c r="H94" s="166" t="e">
        <v>#DIV/0!</v>
      </c>
      <c r="I94" s="202">
        <v>0</v>
      </c>
      <c r="J94" s="224">
        <v>0</v>
      </c>
      <c r="K94" s="204"/>
    </row>
    <row r="95" spans="1:11" ht="19.5" customHeight="1">
      <c r="A95" s="94">
        <v>9</v>
      </c>
      <c r="B95" s="317" t="s">
        <v>162</v>
      </c>
      <c r="C95" s="317"/>
      <c r="D95" s="139" t="s">
        <v>40</v>
      </c>
      <c r="E95" s="166" t="e">
        <v>#DIV/0!</v>
      </c>
      <c r="F95" s="100" t="e">
        <v>#DIV/0!</v>
      </c>
      <c r="G95" s="166" t="e">
        <v>#DIV/0!</v>
      </c>
      <c r="H95" s="166" t="e">
        <v>#DIV/0!</v>
      </c>
      <c r="I95" s="202">
        <v>0</v>
      </c>
      <c r="J95" s="224">
        <v>0</v>
      </c>
      <c r="K95" s="204"/>
    </row>
    <row r="96" spans="1:11" ht="19.5" customHeight="1" thickBot="1">
      <c r="A96" s="148"/>
      <c r="B96" s="353" t="s">
        <v>62</v>
      </c>
      <c r="C96" s="353"/>
      <c r="D96" s="191" t="s">
        <v>40</v>
      </c>
      <c r="E96" s="154">
        <v>4.8673126811591212</v>
      </c>
      <c r="F96" s="156">
        <v>6.0982165766989205</v>
      </c>
      <c r="G96" s="156">
        <v>5.9631336250288021</v>
      </c>
      <c r="H96" s="156">
        <v>5.8233899588521538</v>
      </c>
      <c r="I96" s="225">
        <v>-0.18376595474403579</v>
      </c>
      <c r="J96" s="226">
        <v>4.7193579648397377E-2</v>
      </c>
      <c r="K96" s="212"/>
    </row>
    <row r="97" spans="1:11" ht="19.5" customHeight="1">
      <c r="A97" s="137" t="s">
        <v>46</v>
      </c>
      <c r="B97" s="293" t="s">
        <v>47</v>
      </c>
      <c r="C97" s="293"/>
      <c r="D97" s="303"/>
      <c r="E97" s="220"/>
      <c r="F97" s="221"/>
      <c r="G97" s="222"/>
      <c r="H97" s="221"/>
      <c r="I97" s="222"/>
      <c r="J97" s="221"/>
      <c r="K97" s="135"/>
    </row>
    <row r="98" spans="1:11" ht="19.5" customHeight="1">
      <c r="A98" s="94">
        <v>1</v>
      </c>
      <c r="B98" s="317" t="s">
        <v>56</v>
      </c>
      <c r="C98" s="317"/>
      <c r="D98" s="139" t="s">
        <v>48</v>
      </c>
      <c r="E98" s="227">
        <v>162.58281934727293</v>
      </c>
      <c r="F98" s="228">
        <v>941.25692917068898</v>
      </c>
      <c r="G98" s="227">
        <v>131.29410647040717</v>
      </c>
      <c r="H98" s="227">
        <v>933.94630840388106</v>
      </c>
      <c r="I98" s="202">
        <v>0.23831010940249653</v>
      </c>
      <c r="J98" s="203">
        <v>7.8276670736049086E-3</v>
      </c>
      <c r="K98" s="204"/>
    </row>
    <row r="99" spans="1:11" ht="19.5" customHeight="1">
      <c r="A99" s="94">
        <v>2</v>
      </c>
      <c r="B99" s="317" t="s">
        <v>57</v>
      </c>
      <c r="C99" s="317"/>
      <c r="D99" s="139" t="s">
        <v>48</v>
      </c>
      <c r="E99" s="227">
        <v>668.19092863284618</v>
      </c>
      <c r="F99" s="228">
        <v>2921.3241616509026</v>
      </c>
      <c r="G99" s="227">
        <v>699.5711824727241</v>
      </c>
      <c r="H99" s="227">
        <v>2818.8523786386327</v>
      </c>
      <c r="I99" s="202">
        <v>-4.4856412937080099E-2</v>
      </c>
      <c r="J99" s="203">
        <v>3.6352305565486472E-2</v>
      </c>
      <c r="K99" s="204"/>
    </row>
    <row r="100" spans="1:11" ht="19.5" customHeight="1">
      <c r="A100" s="94">
        <v>3</v>
      </c>
      <c r="B100" s="317" t="s">
        <v>60</v>
      </c>
      <c r="C100" s="317"/>
      <c r="D100" s="139" t="s">
        <v>48</v>
      </c>
      <c r="E100" s="227">
        <v>1319.4141508379316</v>
      </c>
      <c r="F100" s="228">
        <v>5582.0197770257228</v>
      </c>
      <c r="G100" s="227">
        <v>1240.1258802096572</v>
      </c>
      <c r="H100" s="227">
        <v>5400.7771255313555</v>
      </c>
      <c r="I100" s="202">
        <v>6.3935663220631947E-2</v>
      </c>
      <c r="J100" s="203">
        <v>3.3558624487126133E-2</v>
      </c>
      <c r="K100" s="204"/>
    </row>
    <row r="101" spans="1:11" ht="19.5" customHeight="1">
      <c r="A101" s="94">
        <v>4</v>
      </c>
      <c r="B101" s="317" t="s">
        <v>58</v>
      </c>
      <c r="C101" s="317"/>
      <c r="D101" s="139" t="s">
        <v>48</v>
      </c>
      <c r="E101" s="227">
        <v>9601.9644554844726</v>
      </c>
      <c r="F101" s="228">
        <v>37479.180814182073</v>
      </c>
      <c r="G101" s="227">
        <v>9142.590499098018</v>
      </c>
      <c r="H101" s="227">
        <v>36245.971286831031</v>
      </c>
      <c r="I101" s="202">
        <v>5.0245491847389995E-2</v>
      </c>
      <c r="J101" s="203">
        <v>3.4023354418952892E-2</v>
      </c>
      <c r="K101" s="204"/>
    </row>
    <row r="102" spans="1:11" ht="19.5" customHeight="1">
      <c r="A102" s="94">
        <v>5</v>
      </c>
      <c r="B102" s="317" t="s">
        <v>33</v>
      </c>
      <c r="C102" s="317"/>
      <c r="D102" s="139" t="s">
        <v>48</v>
      </c>
      <c r="E102" s="227">
        <v>7674.2867174717285</v>
      </c>
      <c r="F102" s="228">
        <v>24086.461220621088</v>
      </c>
      <c r="G102" s="227">
        <v>8169.7142302715793</v>
      </c>
      <c r="H102" s="227">
        <v>24684.237418372399</v>
      </c>
      <c r="I102" s="202">
        <v>-6.0641963578618549E-2</v>
      </c>
      <c r="J102" s="203">
        <v>-2.4216919794588756E-2</v>
      </c>
      <c r="K102" s="204"/>
    </row>
    <row r="103" spans="1:11" ht="19.5" customHeight="1">
      <c r="A103" s="94">
        <v>6</v>
      </c>
      <c r="B103" s="317" t="s">
        <v>59</v>
      </c>
      <c r="C103" s="317"/>
      <c r="D103" s="139" t="s">
        <v>48</v>
      </c>
      <c r="E103" s="227" t="e">
        <v>#DIV/0!</v>
      </c>
      <c r="F103" s="228" t="e">
        <v>#DIV/0!</v>
      </c>
      <c r="G103" s="227" t="e">
        <v>#DIV/0!</v>
      </c>
      <c r="H103" s="227" t="e">
        <v>#DIV/0!</v>
      </c>
      <c r="I103" s="202" t="e">
        <v>#DIV/0!</v>
      </c>
      <c r="J103" s="203" t="e">
        <v>#DIV/0!</v>
      </c>
      <c r="K103" s="204"/>
    </row>
    <row r="104" spans="1:11" ht="19.5" customHeight="1">
      <c r="A104" s="94">
        <v>7</v>
      </c>
      <c r="B104" s="317" t="s">
        <v>21</v>
      </c>
      <c r="C104" s="317"/>
      <c r="D104" s="139" t="s">
        <v>48</v>
      </c>
      <c r="E104" s="227">
        <v>445761.75444425986</v>
      </c>
      <c r="F104" s="228">
        <v>1792852.6333277954</v>
      </c>
      <c r="G104" s="227">
        <v>449385.20257631905</v>
      </c>
      <c r="H104" s="227">
        <v>1796314.1626963119</v>
      </c>
      <c r="I104" s="202">
        <v>-8.0631229316987085E-3</v>
      </c>
      <c r="J104" s="203">
        <v>-1.927017801452215E-3</v>
      </c>
      <c r="K104" s="204"/>
    </row>
    <row r="105" spans="1:11" ht="19.5" customHeight="1">
      <c r="A105" s="101">
        <v>8</v>
      </c>
      <c r="B105" s="318" t="s">
        <v>61</v>
      </c>
      <c r="C105" s="318"/>
      <c r="D105" s="172" t="s">
        <v>48</v>
      </c>
      <c r="E105" s="229" t="e">
        <v>#DIV/0!</v>
      </c>
      <c r="F105" s="230" t="e">
        <v>#DIV/0!</v>
      </c>
      <c r="G105" s="227" t="e">
        <v>#DIV/0!</v>
      </c>
      <c r="H105" s="227" t="e">
        <v>#DIV/0!</v>
      </c>
      <c r="I105" s="206" t="e">
        <v>#DIV/0!</v>
      </c>
      <c r="J105" s="207" t="e">
        <v>#DIV/0!</v>
      </c>
      <c r="K105" s="204"/>
    </row>
    <row r="106" spans="1:11" ht="19.5" customHeight="1" thickBot="1">
      <c r="A106" s="101">
        <v>9</v>
      </c>
      <c r="B106" s="318" t="s">
        <v>162</v>
      </c>
      <c r="C106" s="318"/>
      <c r="D106" s="172" t="s">
        <v>48</v>
      </c>
      <c r="E106" s="229" t="e">
        <v>#DIV/0!</v>
      </c>
      <c r="F106" s="230" t="e">
        <v>#DIV/0!</v>
      </c>
      <c r="G106" s="227" t="e">
        <v>#DIV/0!</v>
      </c>
      <c r="H106" s="227" t="e">
        <v>#DIV/0!</v>
      </c>
      <c r="I106" s="206" t="e">
        <v>#DIV/0!</v>
      </c>
      <c r="J106" s="207" t="e">
        <v>#DIV/0!</v>
      </c>
      <c r="K106" s="204"/>
    </row>
    <row r="107" spans="1:11" ht="19.5" customHeight="1" thickBot="1">
      <c r="A107" s="126"/>
      <c r="B107" s="315" t="s">
        <v>62</v>
      </c>
      <c r="C107" s="315"/>
      <c r="D107" s="173" t="s">
        <v>48</v>
      </c>
      <c r="E107" s="231">
        <v>1790.092198275808</v>
      </c>
      <c r="F107" s="231">
        <v>6730.4287776417423</v>
      </c>
      <c r="G107" s="231">
        <v>1787.7745504810034</v>
      </c>
      <c r="H107" s="231">
        <v>6671.4932640435209</v>
      </c>
      <c r="I107" s="210">
        <v>1.2963870607627659E-3</v>
      </c>
      <c r="J107" s="211">
        <v>8.8339313652399942E-3</v>
      </c>
      <c r="K107" s="212"/>
    </row>
    <row r="108" spans="1:11" ht="24" customHeight="1">
      <c r="A108" s="290" t="s">
        <v>64</v>
      </c>
      <c r="B108" s="290"/>
      <c r="C108" s="135" t="s">
        <v>65</v>
      </c>
    </row>
    <row r="109" spans="1:11" ht="24" customHeight="1">
      <c r="A109" s="290"/>
      <c r="B109" s="290"/>
      <c r="C109" s="135"/>
    </row>
    <row r="110" spans="1:11" ht="24" customHeight="1">
      <c r="A110" s="290"/>
      <c r="B110" s="290"/>
      <c r="C110" s="135"/>
      <c r="D110" s="232"/>
      <c r="E110" s="232"/>
      <c r="F110" s="232"/>
      <c r="G110" s="232"/>
      <c r="H110" s="232"/>
      <c r="I110" s="232"/>
      <c r="J110" s="232"/>
      <c r="K110" s="232"/>
    </row>
    <row r="111" spans="1:11" ht="24" customHeight="1">
      <c r="A111" s="290"/>
      <c r="B111" s="290"/>
      <c r="C111" s="135"/>
    </row>
  </sheetData>
  <mergeCells count="134">
    <mergeCell ref="A110:B110"/>
    <mergeCell ref="A111:B111"/>
    <mergeCell ref="B104:C104"/>
    <mergeCell ref="B105:C105"/>
    <mergeCell ref="B106:C106"/>
    <mergeCell ref="B107:C107"/>
    <mergeCell ref="A108:B108"/>
    <mergeCell ref="A109:B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D97"/>
    <mergeCell ref="B86:D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A85:J85"/>
    <mergeCell ref="B74:D74"/>
    <mergeCell ref="B75:C75"/>
    <mergeCell ref="B76:C76"/>
    <mergeCell ref="B77:C77"/>
    <mergeCell ref="B78:C78"/>
    <mergeCell ref="B79:C79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43307086614173229" right="0.23622047244094491" top="0.35433070866141736" bottom="0.35433070866141736" header="0.31496062992125984" footer="0.31496062992125984"/>
  <pageSetup paperSize="9" scale="55" orientation="portrait" r:id="rId1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6"/>
  <sheetViews>
    <sheetView view="pageBreakPreview" zoomScaleSheetLayoutView="100" workbookViewId="0">
      <selection activeCell="L6" sqref="L6"/>
    </sheetView>
  </sheetViews>
  <sheetFormatPr defaultRowHeight="24" customHeight="1"/>
  <cols>
    <col min="1" max="1" width="5.88671875" style="135" customWidth="1"/>
    <col min="2" max="2" width="4.33203125" style="157" bestFit="1" customWidth="1"/>
    <col min="3" max="3" width="59.44140625" style="135" customWidth="1"/>
    <col min="4" max="4" width="21.88671875" style="276" bestFit="1" customWidth="1"/>
    <col min="5" max="5" width="22.88671875" style="276" bestFit="1" customWidth="1"/>
    <col min="6" max="6" width="13" style="276" bestFit="1" customWidth="1"/>
    <col min="7" max="246" width="8.88671875" style="135"/>
    <col min="247" max="247" width="6.33203125" style="135" customWidth="1"/>
    <col min="248" max="248" width="3.6640625" style="135" customWidth="1"/>
    <col min="249" max="249" width="51" style="135" customWidth="1"/>
    <col min="250" max="250" width="15.44140625" style="135" customWidth="1"/>
    <col min="251" max="251" width="13" style="135" bestFit="1" customWidth="1"/>
    <col min="252" max="252" width="15.5546875" style="135" bestFit="1" customWidth="1"/>
    <col min="253" max="253" width="13" style="135" bestFit="1" customWidth="1"/>
    <col min="254" max="254" width="15.5546875" style="135" bestFit="1" customWidth="1"/>
    <col min="255" max="255" width="13" style="135" bestFit="1" customWidth="1"/>
    <col min="256" max="256" width="15.5546875" style="135" bestFit="1" customWidth="1"/>
    <col min="257" max="502" width="8.88671875" style="135"/>
    <col min="503" max="503" width="6.33203125" style="135" customWidth="1"/>
    <col min="504" max="504" width="3.6640625" style="135" customWidth="1"/>
    <col min="505" max="505" width="51" style="135" customWidth="1"/>
    <col min="506" max="506" width="15.44140625" style="135" customWidth="1"/>
    <col min="507" max="507" width="13" style="135" bestFit="1" customWidth="1"/>
    <col min="508" max="508" width="15.5546875" style="135" bestFit="1" customWidth="1"/>
    <col min="509" max="509" width="13" style="135" bestFit="1" customWidth="1"/>
    <col min="510" max="510" width="15.5546875" style="135" bestFit="1" customWidth="1"/>
    <col min="511" max="511" width="13" style="135" bestFit="1" customWidth="1"/>
    <col min="512" max="512" width="15.5546875" style="135" bestFit="1" customWidth="1"/>
    <col min="513" max="758" width="8.88671875" style="135"/>
    <col min="759" max="759" width="6.33203125" style="135" customWidth="1"/>
    <col min="760" max="760" width="3.6640625" style="135" customWidth="1"/>
    <col min="761" max="761" width="51" style="135" customWidth="1"/>
    <col min="762" max="762" width="15.44140625" style="135" customWidth="1"/>
    <col min="763" max="763" width="13" style="135" bestFit="1" customWidth="1"/>
    <col min="764" max="764" width="15.5546875" style="135" bestFit="1" customWidth="1"/>
    <col min="765" max="765" width="13" style="135" bestFit="1" customWidth="1"/>
    <col min="766" max="766" width="15.5546875" style="135" bestFit="1" customWidth="1"/>
    <col min="767" max="767" width="13" style="135" bestFit="1" customWidth="1"/>
    <col min="768" max="768" width="15.5546875" style="135" bestFit="1" customWidth="1"/>
    <col min="769" max="1014" width="8.88671875" style="135"/>
    <col min="1015" max="1015" width="6.33203125" style="135" customWidth="1"/>
    <col min="1016" max="1016" width="3.6640625" style="135" customWidth="1"/>
    <col min="1017" max="1017" width="51" style="135" customWidth="1"/>
    <col min="1018" max="1018" width="15.44140625" style="135" customWidth="1"/>
    <col min="1019" max="1019" width="13" style="135" bestFit="1" customWidth="1"/>
    <col min="1020" max="1020" width="15.5546875" style="135" bestFit="1" customWidth="1"/>
    <col min="1021" max="1021" width="13" style="135" bestFit="1" customWidth="1"/>
    <col min="1022" max="1022" width="15.5546875" style="135" bestFit="1" customWidth="1"/>
    <col min="1023" max="1023" width="13" style="135" bestFit="1" customWidth="1"/>
    <col min="1024" max="1024" width="15.5546875" style="135" bestFit="1" customWidth="1"/>
    <col min="1025" max="1270" width="8.88671875" style="135"/>
    <col min="1271" max="1271" width="6.33203125" style="135" customWidth="1"/>
    <col min="1272" max="1272" width="3.6640625" style="135" customWidth="1"/>
    <col min="1273" max="1273" width="51" style="135" customWidth="1"/>
    <col min="1274" max="1274" width="15.44140625" style="135" customWidth="1"/>
    <col min="1275" max="1275" width="13" style="135" bestFit="1" customWidth="1"/>
    <col min="1276" max="1276" width="15.5546875" style="135" bestFit="1" customWidth="1"/>
    <col min="1277" max="1277" width="13" style="135" bestFit="1" customWidth="1"/>
    <col min="1278" max="1278" width="15.5546875" style="135" bestFit="1" customWidth="1"/>
    <col min="1279" max="1279" width="13" style="135" bestFit="1" customWidth="1"/>
    <col min="1280" max="1280" width="15.5546875" style="135" bestFit="1" customWidth="1"/>
    <col min="1281" max="1526" width="8.88671875" style="135"/>
    <col min="1527" max="1527" width="6.33203125" style="135" customWidth="1"/>
    <col min="1528" max="1528" width="3.6640625" style="135" customWidth="1"/>
    <col min="1529" max="1529" width="51" style="135" customWidth="1"/>
    <col min="1530" max="1530" width="15.44140625" style="135" customWidth="1"/>
    <col min="1531" max="1531" width="13" style="135" bestFit="1" customWidth="1"/>
    <col min="1532" max="1532" width="15.5546875" style="135" bestFit="1" customWidth="1"/>
    <col min="1533" max="1533" width="13" style="135" bestFit="1" customWidth="1"/>
    <col min="1534" max="1534" width="15.5546875" style="135" bestFit="1" customWidth="1"/>
    <col min="1535" max="1535" width="13" style="135" bestFit="1" customWidth="1"/>
    <col min="1536" max="1536" width="15.5546875" style="135" bestFit="1" customWidth="1"/>
    <col min="1537" max="1782" width="8.88671875" style="135"/>
    <col min="1783" max="1783" width="6.33203125" style="135" customWidth="1"/>
    <col min="1784" max="1784" width="3.6640625" style="135" customWidth="1"/>
    <col min="1785" max="1785" width="51" style="135" customWidth="1"/>
    <col min="1786" max="1786" width="15.44140625" style="135" customWidth="1"/>
    <col min="1787" max="1787" width="13" style="135" bestFit="1" customWidth="1"/>
    <col min="1788" max="1788" width="15.5546875" style="135" bestFit="1" customWidth="1"/>
    <col min="1789" max="1789" width="13" style="135" bestFit="1" customWidth="1"/>
    <col min="1790" max="1790" width="15.5546875" style="135" bestFit="1" customWidth="1"/>
    <col min="1791" max="1791" width="13" style="135" bestFit="1" customWidth="1"/>
    <col min="1792" max="1792" width="15.5546875" style="135" bestFit="1" customWidth="1"/>
    <col min="1793" max="2038" width="8.88671875" style="135"/>
    <col min="2039" max="2039" width="6.33203125" style="135" customWidth="1"/>
    <col min="2040" max="2040" width="3.6640625" style="135" customWidth="1"/>
    <col min="2041" max="2041" width="51" style="135" customWidth="1"/>
    <col min="2042" max="2042" width="15.44140625" style="135" customWidth="1"/>
    <col min="2043" max="2043" width="13" style="135" bestFit="1" customWidth="1"/>
    <col min="2044" max="2044" width="15.5546875" style="135" bestFit="1" customWidth="1"/>
    <col min="2045" max="2045" width="13" style="135" bestFit="1" customWidth="1"/>
    <col min="2046" max="2046" width="15.5546875" style="135" bestFit="1" customWidth="1"/>
    <col min="2047" max="2047" width="13" style="135" bestFit="1" customWidth="1"/>
    <col min="2048" max="2048" width="15.5546875" style="135" bestFit="1" customWidth="1"/>
    <col min="2049" max="2294" width="8.88671875" style="135"/>
    <col min="2295" max="2295" width="6.33203125" style="135" customWidth="1"/>
    <col min="2296" max="2296" width="3.6640625" style="135" customWidth="1"/>
    <col min="2297" max="2297" width="51" style="135" customWidth="1"/>
    <col min="2298" max="2298" width="15.44140625" style="135" customWidth="1"/>
    <col min="2299" max="2299" width="13" style="135" bestFit="1" customWidth="1"/>
    <col min="2300" max="2300" width="15.5546875" style="135" bestFit="1" customWidth="1"/>
    <col min="2301" max="2301" width="13" style="135" bestFit="1" customWidth="1"/>
    <col min="2302" max="2302" width="15.5546875" style="135" bestFit="1" customWidth="1"/>
    <col min="2303" max="2303" width="13" style="135" bestFit="1" customWidth="1"/>
    <col min="2304" max="2304" width="15.5546875" style="135" bestFit="1" customWidth="1"/>
    <col min="2305" max="2550" width="8.88671875" style="135"/>
    <col min="2551" max="2551" width="6.33203125" style="135" customWidth="1"/>
    <col min="2552" max="2552" width="3.6640625" style="135" customWidth="1"/>
    <col min="2553" max="2553" width="51" style="135" customWidth="1"/>
    <col min="2554" max="2554" width="15.44140625" style="135" customWidth="1"/>
    <col min="2555" max="2555" width="13" style="135" bestFit="1" customWidth="1"/>
    <col min="2556" max="2556" width="15.5546875" style="135" bestFit="1" customWidth="1"/>
    <col min="2557" max="2557" width="13" style="135" bestFit="1" customWidth="1"/>
    <col min="2558" max="2558" width="15.5546875" style="135" bestFit="1" customWidth="1"/>
    <col min="2559" max="2559" width="13" style="135" bestFit="1" customWidth="1"/>
    <col min="2560" max="2560" width="15.5546875" style="135" bestFit="1" customWidth="1"/>
    <col min="2561" max="2806" width="8.88671875" style="135"/>
    <col min="2807" max="2807" width="6.33203125" style="135" customWidth="1"/>
    <col min="2808" max="2808" width="3.6640625" style="135" customWidth="1"/>
    <col min="2809" max="2809" width="51" style="135" customWidth="1"/>
    <col min="2810" max="2810" width="15.44140625" style="135" customWidth="1"/>
    <col min="2811" max="2811" width="13" style="135" bestFit="1" customWidth="1"/>
    <col min="2812" max="2812" width="15.5546875" style="135" bestFit="1" customWidth="1"/>
    <col min="2813" max="2813" width="13" style="135" bestFit="1" customWidth="1"/>
    <col min="2814" max="2814" width="15.5546875" style="135" bestFit="1" customWidth="1"/>
    <col min="2815" max="2815" width="13" style="135" bestFit="1" customWidth="1"/>
    <col min="2816" max="2816" width="15.5546875" style="135" bestFit="1" customWidth="1"/>
    <col min="2817" max="3062" width="8.88671875" style="135"/>
    <col min="3063" max="3063" width="6.33203125" style="135" customWidth="1"/>
    <col min="3064" max="3064" width="3.6640625" style="135" customWidth="1"/>
    <col min="3065" max="3065" width="51" style="135" customWidth="1"/>
    <col min="3066" max="3066" width="15.44140625" style="135" customWidth="1"/>
    <col min="3067" max="3067" width="13" style="135" bestFit="1" customWidth="1"/>
    <col min="3068" max="3068" width="15.5546875" style="135" bestFit="1" customWidth="1"/>
    <col min="3069" max="3069" width="13" style="135" bestFit="1" customWidth="1"/>
    <col min="3070" max="3070" width="15.5546875" style="135" bestFit="1" customWidth="1"/>
    <col min="3071" max="3071" width="13" style="135" bestFit="1" customWidth="1"/>
    <col min="3072" max="3072" width="15.5546875" style="135" bestFit="1" customWidth="1"/>
    <col min="3073" max="3318" width="8.88671875" style="135"/>
    <col min="3319" max="3319" width="6.33203125" style="135" customWidth="1"/>
    <col min="3320" max="3320" width="3.6640625" style="135" customWidth="1"/>
    <col min="3321" max="3321" width="51" style="135" customWidth="1"/>
    <col min="3322" max="3322" width="15.44140625" style="135" customWidth="1"/>
    <col min="3323" max="3323" width="13" style="135" bestFit="1" customWidth="1"/>
    <col min="3324" max="3324" width="15.5546875" style="135" bestFit="1" customWidth="1"/>
    <col min="3325" max="3325" width="13" style="135" bestFit="1" customWidth="1"/>
    <col min="3326" max="3326" width="15.5546875" style="135" bestFit="1" customWidth="1"/>
    <col min="3327" max="3327" width="13" style="135" bestFit="1" customWidth="1"/>
    <col min="3328" max="3328" width="15.5546875" style="135" bestFit="1" customWidth="1"/>
    <col min="3329" max="3574" width="8.88671875" style="135"/>
    <col min="3575" max="3575" width="6.33203125" style="135" customWidth="1"/>
    <col min="3576" max="3576" width="3.6640625" style="135" customWidth="1"/>
    <col min="3577" max="3577" width="51" style="135" customWidth="1"/>
    <col min="3578" max="3578" width="15.44140625" style="135" customWidth="1"/>
    <col min="3579" max="3579" width="13" style="135" bestFit="1" customWidth="1"/>
    <col min="3580" max="3580" width="15.5546875" style="135" bestFit="1" customWidth="1"/>
    <col min="3581" max="3581" width="13" style="135" bestFit="1" customWidth="1"/>
    <col min="3582" max="3582" width="15.5546875" style="135" bestFit="1" customWidth="1"/>
    <col min="3583" max="3583" width="13" style="135" bestFit="1" customWidth="1"/>
    <col min="3584" max="3584" width="15.5546875" style="135" bestFit="1" customWidth="1"/>
    <col min="3585" max="3830" width="8.88671875" style="135"/>
    <col min="3831" max="3831" width="6.33203125" style="135" customWidth="1"/>
    <col min="3832" max="3832" width="3.6640625" style="135" customWidth="1"/>
    <col min="3833" max="3833" width="51" style="135" customWidth="1"/>
    <col min="3834" max="3834" width="15.44140625" style="135" customWidth="1"/>
    <col min="3835" max="3835" width="13" style="135" bestFit="1" customWidth="1"/>
    <col min="3836" max="3836" width="15.5546875" style="135" bestFit="1" customWidth="1"/>
    <col min="3837" max="3837" width="13" style="135" bestFit="1" customWidth="1"/>
    <col min="3838" max="3838" width="15.5546875" style="135" bestFit="1" customWidth="1"/>
    <col min="3839" max="3839" width="13" style="135" bestFit="1" customWidth="1"/>
    <col min="3840" max="3840" width="15.5546875" style="135" bestFit="1" customWidth="1"/>
    <col min="3841" max="4086" width="8.88671875" style="135"/>
    <col min="4087" max="4087" width="6.33203125" style="135" customWidth="1"/>
    <col min="4088" max="4088" width="3.6640625" style="135" customWidth="1"/>
    <col min="4089" max="4089" width="51" style="135" customWidth="1"/>
    <col min="4090" max="4090" width="15.44140625" style="135" customWidth="1"/>
    <col min="4091" max="4091" width="13" style="135" bestFit="1" customWidth="1"/>
    <col min="4092" max="4092" width="15.5546875" style="135" bestFit="1" customWidth="1"/>
    <col min="4093" max="4093" width="13" style="135" bestFit="1" customWidth="1"/>
    <col min="4094" max="4094" width="15.5546875" style="135" bestFit="1" customWidth="1"/>
    <col min="4095" max="4095" width="13" style="135" bestFit="1" customWidth="1"/>
    <col min="4096" max="4096" width="15.5546875" style="135" bestFit="1" customWidth="1"/>
    <col min="4097" max="4342" width="8.88671875" style="135"/>
    <col min="4343" max="4343" width="6.33203125" style="135" customWidth="1"/>
    <col min="4344" max="4344" width="3.6640625" style="135" customWidth="1"/>
    <col min="4345" max="4345" width="51" style="135" customWidth="1"/>
    <col min="4346" max="4346" width="15.44140625" style="135" customWidth="1"/>
    <col min="4347" max="4347" width="13" style="135" bestFit="1" customWidth="1"/>
    <col min="4348" max="4348" width="15.5546875" style="135" bestFit="1" customWidth="1"/>
    <col min="4349" max="4349" width="13" style="135" bestFit="1" customWidth="1"/>
    <col min="4350" max="4350" width="15.5546875" style="135" bestFit="1" customWidth="1"/>
    <col min="4351" max="4351" width="13" style="135" bestFit="1" customWidth="1"/>
    <col min="4352" max="4352" width="15.5546875" style="135" bestFit="1" customWidth="1"/>
    <col min="4353" max="4598" width="8.88671875" style="135"/>
    <col min="4599" max="4599" width="6.33203125" style="135" customWidth="1"/>
    <col min="4600" max="4600" width="3.6640625" style="135" customWidth="1"/>
    <col min="4601" max="4601" width="51" style="135" customWidth="1"/>
    <col min="4602" max="4602" width="15.44140625" style="135" customWidth="1"/>
    <col min="4603" max="4603" width="13" style="135" bestFit="1" customWidth="1"/>
    <col min="4604" max="4604" width="15.5546875" style="135" bestFit="1" customWidth="1"/>
    <col min="4605" max="4605" width="13" style="135" bestFit="1" customWidth="1"/>
    <col min="4606" max="4606" width="15.5546875" style="135" bestFit="1" customWidth="1"/>
    <col min="4607" max="4607" width="13" style="135" bestFit="1" customWidth="1"/>
    <col min="4608" max="4608" width="15.5546875" style="135" bestFit="1" customWidth="1"/>
    <col min="4609" max="4854" width="8.88671875" style="135"/>
    <col min="4855" max="4855" width="6.33203125" style="135" customWidth="1"/>
    <col min="4856" max="4856" width="3.6640625" style="135" customWidth="1"/>
    <col min="4857" max="4857" width="51" style="135" customWidth="1"/>
    <col min="4858" max="4858" width="15.44140625" style="135" customWidth="1"/>
    <col min="4859" max="4859" width="13" style="135" bestFit="1" customWidth="1"/>
    <col min="4860" max="4860" width="15.5546875" style="135" bestFit="1" customWidth="1"/>
    <col min="4861" max="4861" width="13" style="135" bestFit="1" customWidth="1"/>
    <col min="4862" max="4862" width="15.5546875" style="135" bestFit="1" customWidth="1"/>
    <col min="4863" max="4863" width="13" style="135" bestFit="1" customWidth="1"/>
    <col min="4864" max="4864" width="15.5546875" style="135" bestFit="1" customWidth="1"/>
    <col min="4865" max="5110" width="8.88671875" style="135"/>
    <col min="5111" max="5111" width="6.33203125" style="135" customWidth="1"/>
    <col min="5112" max="5112" width="3.6640625" style="135" customWidth="1"/>
    <col min="5113" max="5113" width="51" style="135" customWidth="1"/>
    <col min="5114" max="5114" width="15.44140625" style="135" customWidth="1"/>
    <col min="5115" max="5115" width="13" style="135" bestFit="1" customWidth="1"/>
    <col min="5116" max="5116" width="15.5546875" style="135" bestFit="1" customWidth="1"/>
    <col min="5117" max="5117" width="13" style="135" bestFit="1" customWidth="1"/>
    <col min="5118" max="5118" width="15.5546875" style="135" bestFit="1" customWidth="1"/>
    <col min="5119" max="5119" width="13" style="135" bestFit="1" customWidth="1"/>
    <col min="5120" max="5120" width="15.5546875" style="135" bestFit="1" customWidth="1"/>
    <col min="5121" max="5366" width="8.88671875" style="135"/>
    <col min="5367" max="5367" width="6.33203125" style="135" customWidth="1"/>
    <col min="5368" max="5368" width="3.6640625" style="135" customWidth="1"/>
    <col min="5369" max="5369" width="51" style="135" customWidth="1"/>
    <col min="5370" max="5370" width="15.44140625" style="135" customWidth="1"/>
    <col min="5371" max="5371" width="13" style="135" bestFit="1" customWidth="1"/>
    <col min="5372" max="5372" width="15.5546875" style="135" bestFit="1" customWidth="1"/>
    <col min="5373" max="5373" width="13" style="135" bestFit="1" customWidth="1"/>
    <col min="5374" max="5374" width="15.5546875" style="135" bestFit="1" customWidth="1"/>
    <col min="5375" max="5375" width="13" style="135" bestFit="1" customWidth="1"/>
    <col min="5376" max="5376" width="15.5546875" style="135" bestFit="1" customWidth="1"/>
    <col min="5377" max="5622" width="8.88671875" style="135"/>
    <col min="5623" max="5623" width="6.33203125" style="135" customWidth="1"/>
    <col min="5624" max="5624" width="3.6640625" style="135" customWidth="1"/>
    <col min="5625" max="5625" width="51" style="135" customWidth="1"/>
    <col min="5626" max="5626" width="15.44140625" style="135" customWidth="1"/>
    <col min="5627" max="5627" width="13" style="135" bestFit="1" customWidth="1"/>
    <col min="5628" max="5628" width="15.5546875" style="135" bestFit="1" customWidth="1"/>
    <col min="5629" max="5629" width="13" style="135" bestFit="1" customWidth="1"/>
    <col min="5630" max="5630" width="15.5546875" style="135" bestFit="1" customWidth="1"/>
    <col min="5631" max="5631" width="13" style="135" bestFit="1" customWidth="1"/>
    <col min="5632" max="5632" width="15.5546875" style="135" bestFit="1" customWidth="1"/>
    <col min="5633" max="5878" width="8.88671875" style="135"/>
    <col min="5879" max="5879" width="6.33203125" style="135" customWidth="1"/>
    <col min="5880" max="5880" width="3.6640625" style="135" customWidth="1"/>
    <col min="5881" max="5881" width="51" style="135" customWidth="1"/>
    <col min="5882" max="5882" width="15.44140625" style="135" customWidth="1"/>
    <col min="5883" max="5883" width="13" style="135" bestFit="1" customWidth="1"/>
    <col min="5884" max="5884" width="15.5546875" style="135" bestFit="1" customWidth="1"/>
    <col min="5885" max="5885" width="13" style="135" bestFit="1" customWidth="1"/>
    <col min="5886" max="5886" width="15.5546875" style="135" bestFit="1" customWidth="1"/>
    <col min="5887" max="5887" width="13" style="135" bestFit="1" customWidth="1"/>
    <col min="5888" max="5888" width="15.5546875" style="135" bestFit="1" customWidth="1"/>
    <col min="5889" max="6134" width="8.88671875" style="135"/>
    <col min="6135" max="6135" width="6.33203125" style="135" customWidth="1"/>
    <col min="6136" max="6136" width="3.6640625" style="135" customWidth="1"/>
    <col min="6137" max="6137" width="51" style="135" customWidth="1"/>
    <col min="6138" max="6138" width="15.44140625" style="135" customWidth="1"/>
    <col min="6139" max="6139" width="13" style="135" bestFit="1" customWidth="1"/>
    <col min="6140" max="6140" width="15.5546875" style="135" bestFit="1" customWidth="1"/>
    <col min="6141" max="6141" width="13" style="135" bestFit="1" customWidth="1"/>
    <col min="6142" max="6142" width="15.5546875" style="135" bestFit="1" customWidth="1"/>
    <col min="6143" max="6143" width="13" style="135" bestFit="1" customWidth="1"/>
    <col min="6144" max="6144" width="15.5546875" style="135" bestFit="1" customWidth="1"/>
    <col min="6145" max="6390" width="8.88671875" style="135"/>
    <col min="6391" max="6391" width="6.33203125" style="135" customWidth="1"/>
    <col min="6392" max="6392" width="3.6640625" style="135" customWidth="1"/>
    <col min="6393" max="6393" width="51" style="135" customWidth="1"/>
    <col min="6394" max="6394" width="15.44140625" style="135" customWidth="1"/>
    <col min="6395" max="6395" width="13" style="135" bestFit="1" customWidth="1"/>
    <col min="6396" max="6396" width="15.5546875" style="135" bestFit="1" customWidth="1"/>
    <col min="6397" max="6397" width="13" style="135" bestFit="1" customWidth="1"/>
    <col min="6398" max="6398" width="15.5546875" style="135" bestFit="1" customWidth="1"/>
    <col min="6399" max="6399" width="13" style="135" bestFit="1" customWidth="1"/>
    <col min="6400" max="6400" width="15.5546875" style="135" bestFit="1" customWidth="1"/>
    <col min="6401" max="6646" width="8.88671875" style="135"/>
    <col min="6647" max="6647" width="6.33203125" style="135" customWidth="1"/>
    <col min="6648" max="6648" width="3.6640625" style="135" customWidth="1"/>
    <col min="6649" max="6649" width="51" style="135" customWidth="1"/>
    <col min="6650" max="6650" width="15.44140625" style="135" customWidth="1"/>
    <col min="6651" max="6651" width="13" style="135" bestFit="1" customWidth="1"/>
    <col min="6652" max="6652" width="15.5546875" style="135" bestFit="1" customWidth="1"/>
    <col min="6653" max="6653" width="13" style="135" bestFit="1" customWidth="1"/>
    <col min="6654" max="6654" width="15.5546875" style="135" bestFit="1" customWidth="1"/>
    <col min="6655" max="6655" width="13" style="135" bestFit="1" customWidth="1"/>
    <col min="6656" max="6656" width="15.5546875" style="135" bestFit="1" customWidth="1"/>
    <col min="6657" max="6902" width="8.88671875" style="135"/>
    <col min="6903" max="6903" width="6.33203125" style="135" customWidth="1"/>
    <col min="6904" max="6904" width="3.6640625" style="135" customWidth="1"/>
    <col min="6905" max="6905" width="51" style="135" customWidth="1"/>
    <col min="6906" max="6906" width="15.44140625" style="135" customWidth="1"/>
    <col min="6907" max="6907" width="13" style="135" bestFit="1" customWidth="1"/>
    <col min="6908" max="6908" width="15.5546875" style="135" bestFit="1" customWidth="1"/>
    <col min="6909" max="6909" width="13" style="135" bestFit="1" customWidth="1"/>
    <col min="6910" max="6910" width="15.5546875" style="135" bestFit="1" customWidth="1"/>
    <col min="6911" max="6911" width="13" style="135" bestFit="1" customWidth="1"/>
    <col min="6912" max="6912" width="15.5546875" style="135" bestFit="1" customWidth="1"/>
    <col min="6913" max="7158" width="8.88671875" style="135"/>
    <col min="7159" max="7159" width="6.33203125" style="135" customWidth="1"/>
    <col min="7160" max="7160" width="3.6640625" style="135" customWidth="1"/>
    <col min="7161" max="7161" width="51" style="135" customWidth="1"/>
    <col min="7162" max="7162" width="15.44140625" style="135" customWidth="1"/>
    <col min="7163" max="7163" width="13" style="135" bestFit="1" customWidth="1"/>
    <col min="7164" max="7164" width="15.5546875" style="135" bestFit="1" customWidth="1"/>
    <col min="7165" max="7165" width="13" style="135" bestFit="1" customWidth="1"/>
    <col min="7166" max="7166" width="15.5546875" style="135" bestFit="1" customWidth="1"/>
    <col min="7167" max="7167" width="13" style="135" bestFit="1" customWidth="1"/>
    <col min="7168" max="7168" width="15.5546875" style="135" bestFit="1" customWidth="1"/>
    <col min="7169" max="7414" width="8.88671875" style="135"/>
    <col min="7415" max="7415" width="6.33203125" style="135" customWidth="1"/>
    <col min="7416" max="7416" width="3.6640625" style="135" customWidth="1"/>
    <col min="7417" max="7417" width="51" style="135" customWidth="1"/>
    <col min="7418" max="7418" width="15.44140625" style="135" customWidth="1"/>
    <col min="7419" max="7419" width="13" style="135" bestFit="1" customWidth="1"/>
    <col min="7420" max="7420" width="15.5546875" style="135" bestFit="1" customWidth="1"/>
    <col min="7421" max="7421" width="13" style="135" bestFit="1" customWidth="1"/>
    <col min="7422" max="7422" width="15.5546875" style="135" bestFit="1" customWidth="1"/>
    <col min="7423" max="7423" width="13" style="135" bestFit="1" customWidth="1"/>
    <col min="7424" max="7424" width="15.5546875" style="135" bestFit="1" customWidth="1"/>
    <col min="7425" max="7670" width="8.88671875" style="135"/>
    <col min="7671" max="7671" width="6.33203125" style="135" customWidth="1"/>
    <col min="7672" max="7672" width="3.6640625" style="135" customWidth="1"/>
    <col min="7673" max="7673" width="51" style="135" customWidth="1"/>
    <col min="7674" max="7674" width="15.44140625" style="135" customWidth="1"/>
    <col min="7675" max="7675" width="13" style="135" bestFit="1" customWidth="1"/>
    <col min="7676" max="7676" width="15.5546875" style="135" bestFit="1" customWidth="1"/>
    <col min="7677" max="7677" width="13" style="135" bestFit="1" customWidth="1"/>
    <col min="7678" max="7678" width="15.5546875" style="135" bestFit="1" customWidth="1"/>
    <col min="7679" max="7679" width="13" style="135" bestFit="1" customWidth="1"/>
    <col min="7680" max="7680" width="15.5546875" style="135" bestFit="1" customWidth="1"/>
    <col min="7681" max="7926" width="8.88671875" style="135"/>
    <col min="7927" max="7927" width="6.33203125" style="135" customWidth="1"/>
    <col min="7928" max="7928" width="3.6640625" style="135" customWidth="1"/>
    <col min="7929" max="7929" width="51" style="135" customWidth="1"/>
    <col min="7930" max="7930" width="15.44140625" style="135" customWidth="1"/>
    <col min="7931" max="7931" width="13" style="135" bestFit="1" customWidth="1"/>
    <col min="7932" max="7932" width="15.5546875" style="135" bestFit="1" customWidth="1"/>
    <col min="7933" max="7933" width="13" style="135" bestFit="1" customWidth="1"/>
    <col min="7934" max="7934" width="15.5546875" style="135" bestFit="1" customWidth="1"/>
    <col min="7935" max="7935" width="13" style="135" bestFit="1" customWidth="1"/>
    <col min="7936" max="7936" width="15.5546875" style="135" bestFit="1" customWidth="1"/>
    <col min="7937" max="8182" width="8.88671875" style="135"/>
    <col min="8183" max="8183" width="6.33203125" style="135" customWidth="1"/>
    <col min="8184" max="8184" width="3.6640625" style="135" customWidth="1"/>
    <col min="8185" max="8185" width="51" style="135" customWidth="1"/>
    <col min="8186" max="8186" width="15.44140625" style="135" customWidth="1"/>
    <col min="8187" max="8187" width="13" style="135" bestFit="1" customWidth="1"/>
    <col min="8188" max="8188" width="15.5546875" style="135" bestFit="1" customWidth="1"/>
    <col min="8189" max="8189" width="13" style="135" bestFit="1" customWidth="1"/>
    <col min="8190" max="8190" width="15.5546875" style="135" bestFit="1" customWidth="1"/>
    <col min="8191" max="8191" width="13" style="135" bestFit="1" customWidth="1"/>
    <col min="8192" max="8192" width="15.5546875" style="135" bestFit="1" customWidth="1"/>
    <col min="8193" max="8438" width="8.88671875" style="135"/>
    <col min="8439" max="8439" width="6.33203125" style="135" customWidth="1"/>
    <col min="8440" max="8440" width="3.6640625" style="135" customWidth="1"/>
    <col min="8441" max="8441" width="51" style="135" customWidth="1"/>
    <col min="8442" max="8442" width="15.44140625" style="135" customWidth="1"/>
    <col min="8443" max="8443" width="13" style="135" bestFit="1" customWidth="1"/>
    <col min="8444" max="8444" width="15.5546875" style="135" bestFit="1" customWidth="1"/>
    <col min="8445" max="8445" width="13" style="135" bestFit="1" customWidth="1"/>
    <col min="8446" max="8446" width="15.5546875" style="135" bestFit="1" customWidth="1"/>
    <col min="8447" max="8447" width="13" style="135" bestFit="1" customWidth="1"/>
    <col min="8448" max="8448" width="15.5546875" style="135" bestFit="1" customWidth="1"/>
    <col min="8449" max="8694" width="8.88671875" style="135"/>
    <col min="8695" max="8695" width="6.33203125" style="135" customWidth="1"/>
    <col min="8696" max="8696" width="3.6640625" style="135" customWidth="1"/>
    <col min="8697" max="8697" width="51" style="135" customWidth="1"/>
    <col min="8698" max="8698" width="15.44140625" style="135" customWidth="1"/>
    <col min="8699" max="8699" width="13" style="135" bestFit="1" customWidth="1"/>
    <col min="8700" max="8700" width="15.5546875" style="135" bestFit="1" customWidth="1"/>
    <col min="8701" max="8701" width="13" style="135" bestFit="1" customWidth="1"/>
    <col min="8702" max="8702" width="15.5546875" style="135" bestFit="1" customWidth="1"/>
    <col min="8703" max="8703" width="13" style="135" bestFit="1" customWidth="1"/>
    <col min="8704" max="8704" width="15.5546875" style="135" bestFit="1" customWidth="1"/>
    <col min="8705" max="8950" width="8.88671875" style="135"/>
    <col min="8951" max="8951" width="6.33203125" style="135" customWidth="1"/>
    <col min="8952" max="8952" width="3.6640625" style="135" customWidth="1"/>
    <col min="8953" max="8953" width="51" style="135" customWidth="1"/>
    <col min="8954" max="8954" width="15.44140625" style="135" customWidth="1"/>
    <col min="8955" max="8955" width="13" style="135" bestFit="1" customWidth="1"/>
    <col min="8956" max="8956" width="15.5546875" style="135" bestFit="1" customWidth="1"/>
    <col min="8957" max="8957" width="13" style="135" bestFit="1" customWidth="1"/>
    <col min="8958" max="8958" width="15.5546875" style="135" bestFit="1" customWidth="1"/>
    <col min="8959" max="8959" width="13" style="135" bestFit="1" customWidth="1"/>
    <col min="8960" max="8960" width="15.5546875" style="135" bestFit="1" customWidth="1"/>
    <col min="8961" max="9206" width="8.88671875" style="135"/>
    <col min="9207" max="9207" width="6.33203125" style="135" customWidth="1"/>
    <col min="9208" max="9208" width="3.6640625" style="135" customWidth="1"/>
    <col min="9209" max="9209" width="51" style="135" customWidth="1"/>
    <col min="9210" max="9210" width="15.44140625" style="135" customWidth="1"/>
    <col min="9211" max="9211" width="13" style="135" bestFit="1" customWidth="1"/>
    <col min="9212" max="9212" width="15.5546875" style="135" bestFit="1" customWidth="1"/>
    <col min="9213" max="9213" width="13" style="135" bestFit="1" customWidth="1"/>
    <col min="9214" max="9214" width="15.5546875" style="135" bestFit="1" customWidth="1"/>
    <col min="9215" max="9215" width="13" style="135" bestFit="1" customWidth="1"/>
    <col min="9216" max="9216" width="15.5546875" style="135" bestFit="1" customWidth="1"/>
    <col min="9217" max="9462" width="8.88671875" style="135"/>
    <col min="9463" max="9463" width="6.33203125" style="135" customWidth="1"/>
    <col min="9464" max="9464" width="3.6640625" style="135" customWidth="1"/>
    <col min="9465" max="9465" width="51" style="135" customWidth="1"/>
    <col min="9466" max="9466" width="15.44140625" style="135" customWidth="1"/>
    <col min="9467" max="9467" width="13" style="135" bestFit="1" customWidth="1"/>
    <col min="9468" max="9468" width="15.5546875" style="135" bestFit="1" customWidth="1"/>
    <col min="9469" max="9469" width="13" style="135" bestFit="1" customWidth="1"/>
    <col min="9470" max="9470" width="15.5546875" style="135" bestFit="1" customWidth="1"/>
    <col min="9471" max="9471" width="13" style="135" bestFit="1" customWidth="1"/>
    <col min="9472" max="9472" width="15.5546875" style="135" bestFit="1" customWidth="1"/>
    <col min="9473" max="9718" width="8.88671875" style="135"/>
    <col min="9719" max="9719" width="6.33203125" style="135" customWidth="1"/>
    <col min="9720" max="9720" width="3.6640625" style="135" customWidth="1"/>
    <col min="9721" max="9721" width="51" style="135" customWidth="1"/>
    <col min="9722" max="9722" width="15.44140625" style="135" customWidth="1"/>
    <col min="9723" max="9723" width="13" style="135" bestFit="1" customWidth="1"/>
    <col min="9724" max="9724" width="15.5546875" style="135" bestFit="1" customWidth="1"/>
    <col min="9725" max="9725" width="13" style="135" bestFit="1" customWidth="1"/>
    <col min="9726" max="9726" width="15.5546875" style="135" bestFit="1" customWidth="1"/>
    <col min="9727" max="9727" width="13" style="135" bestFit="1" customWidth="1"/>
    <col min="9728" max="9728" width="15.5546875" style="135" bestFit="1" customWidth="1"/>
    <col min="9729" max="9974" width="8.88671875" style="135"/>
    <col min="9975" max="9975" width="6.33203125" style="135" customWidth="1"/>
    <col min="9976" max="9976" width="3.6640625" style="135" customWidth="1"/>
    <col min="9977" max="9977" width="51" style="135" customWidth="1"/>
    <col min="9978" max="9978" width="15.44140625" style="135" customWidth="1"/>
    <col min="9979" max="9979" width="13" style="135" bestFit="1" customWidth="1"/>
    <col min="9980" max="9980" width="15.5546875" style="135" bestFit="1" customWidth="1"/>
    <col min="9981" max="9981" width="13" style="135" bestFit="1" customWidth="1"/>
    <col min="9982" max="9982" width="15.5546875" style="135" bestFit="1" customWidth="1"/>
    <col min="9983" max="9983" width="13" style="135" bestFit="1" customWidth="1"/>
    <col min="9984" max="9984" width="15.5546875" style="135" bestFit="1" customWidth="1"/>
    <col min="9985" max="10230" width="8.88671875" style="135"/>
    <col min="10231" max="10231" width="6.33203125" style="135" customWidth="1"/>
    <col min="10232" max="10232" width="3.6640625" style="135" customWidth="1"/>
    <col min="10233" max="10233" width="51" style="135" customWidth="1"/>
    <col min="10234" max="10234" width="15.44140625" style="135" customWidth="1"/>
    <col min="10235" max="10235" width="13" style="135" bestFit="1" customWidth="1"/>
    <col min="10236" max="10236" width="15.5546875" style="135" bestFit="1" customWidth="1"/>
    <col min="10237" max="10237" width="13" style="135" bestFit="1" customWidth="1"/>
    <col min="10238" max="10238" width="15.5546875" style="135" bestFit="1" customWidth="1"/>
    <col min="10239" max="10239" width="13" style="135" bestFit="1" customWidth="1"/>
    <col min="10240" max="10240" width="15.5546875" style="135" bestFit="1" customWidth="1"/>
    <col min="10241" max="10486" width="8.88671875" style="135"/>
    <col min="10487" max="10487" width="6.33203125" style="135" customWidth="1"/>
    <col min="10488" max="10488" width="3.6640625" style="135" customWidth="1"/>
    <col min="10489" max="10489" width="51" style="135" customWidth="1"/>
    <col min="10490" max="10490" width="15.44140625" style="135" customWidth="1"/>
    <col min="10491" max="10491" width="13" style="135" bestFit="1" customWidth="1"/>
    <col min="10492" max="10492" width="15.5546875" style="135" bestFit="1" customWidth="1"/>
    <col min="10493" max="10493" width="13" style="135" bestFit="1" customWidth="1"/>
    <col min="10494" max="10494" width="15.5546875" style="135" bestFit="1" customWidth="1"/>
    <col min="10495" max="10495" width="13" style="135" bestFit="1" customWidth="1"/>
    <col min="10496" max="10496" width="15.5546875" style="135" bestFit="1" customWidth="1"/>
    <col min="10497" max="10742" width="8.88671875" style="135"/>
    <col min="10743" max="10743" width="6.33203125" style="135" customWidth="1"/>
    <col min="10744" max="10744" width="3.6640625" style="135" customWidth="1"/>
    <col min="10745" max="10745" width="51" style="135" customWidth="1"/>
    <col min="10746" max="10746" width="15.44140625" style="135" customWidth="1"/>
    <col min="10747" max="10747" width="13" style="135" bestFit="1" customWidth="1"/>
    <col min="10748" max="10748" width="15.5546875" style="135" bestFit="1" customWidth="1"/>
    <col min="10749" max="10749" width="13" style="135" bestFit="1" customWidth="1"/>
    <col min="10750" max="10750" width="15.5546875" style="135" bestFit="1" customWidth="1"/>
    <col min="10751" max="10751" width="13" style="135" bestFit="1" customWidth="1"/>
    <col min="10752" max="10752" width="15.5546875" style="135" bestFit="1" customWidth="1"/>
    <col min="10753" max="10998" width="8.88671875" style="135"/>
    <col min="10999" max="10999" width="6.33203125" style="135" customWidth="1"/>
    <col min="11000" max="11000" width="3.6640625" style="135" customWidth="1"/>
    <col min="11001" max="11001" width="51" style="135" customWidth="1"/>
    <col min="11002" max="11002" width="15.44140625" style="135" customWidth="1"/>
    <col min="11003" max="11003" width="13" style="135" bestFit="1" customWidth="1"/>
    <col min="11004" max="11004" width="15.5546875" style="135" bestFit="1" customWidth="1"/>
    <col min="11005" max="11005" width="13" style="135" bestFit="1" customWidth="1"/>
    <col min="11006" max="11006" width="15.5546875" style="135" bestFit="1" customWidth="1"/>
    <col min="11007" max="11007" width="13" style="135" bestFit="1" customWidth="1"/>
    <col min="11008" max="11008" width="15.5546875" style="135" bestFit="1" customWidth="1"/>
    <col min="11009" max="11254" width="8.88671875" style="135"/>
    <col min="11255" max="11255" width="6.33203125" style="135" customWidth="1"/>
    <col min="11256" max="11256" width="3.6640625" style="135" customWidth="1"/>
    <col min="11257" max="11257" width="51" style="135" customWidth="1"/>
    <col min="11258" max="11258" width="15.44140625" style="135" customWidth="1"/>
    <col min="11259" max="11259" width="13" style="135" bestFit="1" customWidth="1"/>
    <col min="11260" max="11260" width="15.5546875" style="135" bestFit="1" customWidth="1"/>
    <col min="11261" max="11261" width="13" style="135" bestFit="1" customWidth="1"/>
    <col min="11262" max="11262" width="15.5546875" style="135" bestFit="1" customWidth="1"/>
    <col min="11263" max="11263" width="13" style="135" bestFit="1" customWidth="1"/>
    <col min="11264" max="11264" width="15.5546875" style="135" bestFit="1" customWidth="1"/>
    <col min="11265" max="11510" width="8.88671875" style="135"/>
    <col min="11511" max="11511" width="6.33203125" style="135" customWidth="1"/>
    <col min="11512" max="11512" width="3.6640625" style="135" customWidth="1"/>
    <col min="11513" max="11513" width="51" style="135" customWidth="1"/>
    <col min="11514" max="11514" width="15.44140625" style="135" customWidth="1"/>
    <col min="11515" max="11515" width="13" style="135" bestFit="1" customWidth="1"/>
    <col min="11516" max="11516" width="15.5546875" style="135" bestFit="1" customWidth="1"/>
    <col min="11517" max="11517" width="13" style="135" bestFit="1" customWidth="1"/>
    <col min="11518" max="11518" width="15.5546875" style="135" bestFit="1" customWidth="1"/>
    <col min="11519" max="11519" width="13" style="135" bestFit="1" customWidth="1"/>
    <col min="11520" max="11520" width="15.5546875" style="135" bestFit="1" customWidth="1"/>
    <col min="11521" max="11766" width="8.88671875" style="135"/>
    <col min="11767" max="11767" width="6.33203125" style="135" customWidth="1"/>
    <col min="11768" max="11768" width="3.6640625" style="135" customWidth="1"/>
    <col min="11769" max="11769" width="51" style="135" customWidth="1"/>
    <col min="11770" max="11770" width="15.44140625" style="135" customWidth="1"/>
    <col min="11771" max="11771" width="13" style="135" bestFit="1" customWidth="1"/>
    <col min="11772" max="11772" width="15.5546875" style="135" bestFit="1" customWidth="1"/>
    <col min="11773" max="11773" width="13" style="135" bestFit="1" customWidth="1"/>
    <col min="11774" max="11774" width="15.5546875" style="135" bestFit="1" customWidth="1"/>
    <col min="11775" max="11775" width="13" style="135" bestFit="1" customWidth="1"/>
    <col min="11776" max="11776" width="15.5546875" style="135" bestFit="1" customWidth="1"/>
    <col min="11777" max="12022" width="8.88671875" style="135"/>
    <col min="12023" max="12023" width="6.33203125" style="135" customWidth="1"/>
    <col min="12024" max="12024" width="3.6640625" style="135" customWidth="1"/>
    <col min="12025" max="12025" width="51" style="135" customWidth="1"/>
    <col min="12026" max="12026" width="15.44140625" style="135" customWidth="1"/>
    <col min="12027" max="12027" width="13" style="135" bestFit="1" customWidth="1"/>
    <col min="12028" max="12028" width="15.5546875" style="135" bestFit="1" customWidth="1"/>
    <col min="12029" max="12029" width="13" style="135" bestFit="1" customWidth="1"/>
    <col min="12030" max="12030" width="15.5546875" style="135" bestFit="1" customWidth="1"/>
    <col min="12031" max="12031" width="13" style="135" bestFit="1" customWidth="1"/>
    <col min="12032" max="12032" width="15.5546875" style="135" bestFit="1" customWidth="1"/>
    <col min="12033" max="12278" width="8.88671875" style="135"/>
    <col min="12279" max="12279" width="6.33203125" style="135" customWidth="1"/>
    <col min="12280" max="12280" width="3.6640625" style="135" customWidth="1"/>
    <col min="12281" max="12281" width="51" style="135" customWidth="1"/>
    <col min="12282" max="12282" width="15.44140625" style="135" customWidth="1"/>
    <col min="12283" max="12283" width="13" style="135" bestFit="1" customWidth="1"/>
    <col min="12284" max="12284" width="15.5546875" style="135" bestFit="1" customWidth="1"/>
    <col min="12285" max="12285" width="13" style="135" bestFit="1" customWidth="1"/>
    <col min="12286" max="12286" width="15.5546875" style="135" bestFit="1" customWidth="1"/>
    <col min="12287" max="12287" width="13" style="135" bestFit="1" customWidth="1"/>
    <col min="12288" max="12288" width="15.5546875" style="135" bestFit="1" customWidth="1"/>
    <col min="12289" max="12534" width="8.88671875" style="135"/>
    <col min="12535" max="12535" width="6.33203125" style="135" customWidth="1"/>
    <col min="12536" max="12536" width="3.6640625" style="135" customWidth="1"/>
    <col min="12537" max="12537" width="51" style="135" customWidth="1"/>
    <col min="12538" max="12538" width="15.44140625" style="135" customWidth="1"/>
    <col min="12539" max="12539" width="13" style="135" bestFit="1" customWidth="1"/>
    <col min="12540" max="12540" width="15.5546875" style="135" bestFit="1" customWidth="1"/>
    <col min="12541" max="12541" width="13" style="135" bestFit="1" customWidth="1"/>
    <col min="12542" max="12542" width="15.5546875" style="135" bestFit="1" customWidth="1"/>
    <col min="12543" max="12543" width="13" style="135" bestFit="1" customWidth="1"/>
    <col min="12544" max="12544" width="15.5546875" style="135" bestFit="1" customWidth="1"/>
    <col min="12545" max="12790" width="8.88671875" style="135"/>
    <col min="12791" max="12791" width="6.33203125" style="135" customWidth="1"/>
    <col min="12792" max="12792" width="3.6640625" style="135" customWidth="1"/>
    <col min="12793" max="12793" width="51" style="135" customWidth="1"/>
    <col min="12794" max="12794" width="15.44140625" style="135" customWidth="1"/>
    <col min="12795" max="12795" width="13" style="135" bestFit="1" customWidth="1"/>
    <col min="12796" max="12796" width="15.5546875" style="135" bestFit="1" customWidth="1"/>
    <col min="12797" max="12797" width="13" style="135" bestFit="1" customWidth="1"/>
    <col min="12798" max="12798" width="15.5546875" style="135" bestFit="1" customWidth="1"/>
    <col min="12799" max="12799" width="13" style="135" bestFit="1" customWidth="1"/>
    <col min="12800" max="12800" width="15.5546875" style="135" bestFit="1" customWidth="1"/>
    <col min="12801" max="13046" width="8.88671875" style="135"/>
    <col min="13047" max="13047" width="6.33203125" style="135" customWidth="1"/>
    <col min="13048" max="13048" width="3.6640625" style="135" customWidth="1"/>
    <col min="13049" max="13049" width="51" style="135" customWidth="1"/>
    <col min="13050" max="13050" width="15.44140625" style="135" customWidth="1"/>
    <col min="13051" max="13051" width="13" style="135" bestFit="1" customWidth="1"/>
    <col min="13052" max="13052" width="15.5546875" style="135" bestFit="1" customWidth="1"/>
    <col min="13053" max="13053" width="13" style="135" bestFit="1" customWidth="1"/>
    <col min="13054" max="13054" width="15.5546875" style="135" bestFit="1" customWidth="1"/>
    <col min="13055" max="13055" width="13" style="135" bestFit="1" customWidth="1"/>
    <col min="13056" max="13056" width="15.5546875" style="135" bestFit="1" customWidth="1"/>
    <col min="13057" max="13302" width="8.88671875" style="135"/>
    <col min="13303" max="13303" width="6.33203125" style="135" customWidth="1"/>
    <col min="13304" max="13304" width="3.6640625" style="135" customWidth="1"/>
    <col min="13305" max="13305" width="51" style="135" customWidth="1"/>
    <col min="13306" max="13306" width="15.44140625" style="135" customWidth="1"/>
    <col min="13307" max="13307" width="13" style="135" bestFit="1" customWidth="1"/>
    <col min="13308" max="13308" width="15.5546875" style="135" bestFit="1" customWidth="1"/>
    <col min="13309" max="13309" width="13" style="135" bestFit="1" customWidth="1"/>
    <col min="13310" max="13310" width="15.5546875" style="135" bestFit="1" customWidth="1"/>
    <col min="13311" max="13311" width="13" style="135" bestFit="1" customWidth="1"/>
    <col min="13312" max="13312" width="15.5546875" style="135" bestFit="1" customWidth="1"/>
    <col min="13313" max="13558" width="8.88671875" style="135"/>
    <col min="13559" max="13559" width="6.33203125" style="135" customWidth="1"/>
    <col min="13560" max="13560" width="3.6640625" style="135" customWidth="1"/>
    <col min="13561" max="13561" width="51" style="135" customWidth="1"/>
    <col min="13562" max="13562" width="15.44140625" style="135" customWidth="1"/>
    <col min="13563" max="13563" width="13" style="135" bestFit="1" customWidth="1"/>
    <col min="13564" max="13564" width="15.5546875" style="135" bestFit="1" customWidth="1"/>
    <col min="13565" max="13565" width="13" style="135" bestFit="1" customWidth="1"/>
    <col min="13566" max="13566" width="15.5546875" style="135" bestFit="1" customWidth="1"/>
    <col min="13567" max="13567" width="13" style="135" bestFit="1" customWidth="1"/>
    <col min="13568" max="13568" width="15.5546875" style="135" bestFit="1" customWidth="1"/>
    <col min="13569" max="13814" width="8.88671875" style="135"/>
    <col min="13815" max="13815" width="6.33203125" style="135" customWidth="1"/>
    <col min="13816" max="13816" width="3.6640625" style="135" customWidth="1"/>
    <col min="13817" max="13817" width="51" style="135" customWidth="1"/>
    <col min="13818" max="13818" width="15.44140625" style="135" customWidth="1"/>
    <col min="13819" max="13819" width="13" style="135" bestFit="1" customWidth="1"/>
    <col min="13820" max="13820" width="15.5546875" style="135" bestFit="1" customWidth="1"/>
    <col min="13821" max="13821" width="13" style="135" bestFit="1" customWidth="1"/>
    <col min="13822" max="13822" width="15.5546875" style="135" bestFit="1" customWidth="1"/>
    <col min="13823" max="13823" width="13" style="135" bestFit="1" customWidth="1"/>
    <col min="13824" max="13824" width="15.5546875" style="135" bestFit="1" customWidth="1"/>
    <col min="13825" max="14070" width="8.88671875" style="135"/>
    <col min="14071" max="14071" width="6.33203125" style="135" customWidth="1"/>
    <col min="14072" max="14072" width="3.6640625" style="135" customWidth="1"/>
    <col min="14073" max="14073" width="51" style="135" customWidth="1"/>
    <col min="14074" max="14074" width="15.44140625" style="135" customWidth="1"/>
    <col min="14075" max="14075" width="13" style="135" bestFit="1" customWidth="1"/>
    <col min="14076" max="14076" width="15.5546875" style="135" bestFit="1" customWidth="1"/>
    <col min="14077" max="14077" width="13" style="135" bestFit="1" customWidth="1"/>
    <col min="14078" max="14078" width="15.5546875" style="135" bestFit="1" customWidth="1"/>
    <col min="14079" max="14079" width="13" style="135" bestFit="1" customWidth="1"/>
    <col min="14080" max="14080" width="15.5546875" style="135" bestFit="1" customWidth="1"/>
    <col min="14081" max="14326" width="8.88671875" style="135"/>
    <col min="14327" max="14327" width="6.33203125" style="135" customWidth="1"/>
    <col min="14328" max="14328" width="3.6640625" style="135" customWidth="1"/>
    <col min="14329" max="14329" width="51" style="135" customWidth="1"/>
    <col min="14330" max="14330" width="15.44140625" style="135" customWidth="1"/>
    <col min="14331" max="14331" width="13" style="135" bestFit="1" customWidth="1"/>
    <col min="14332" max="14332" width="15.5546875" style="135" bestFit="1" customWidth="1"/>
    <col min="14333" max="14333" width="13" style="135" bestFit="1" customWidth="1"/>
    <col min="14334" max="14334" width="15.5546875" style="135" bestFit="1" customWidth="1"/>
    <col min="14335" max="14335" width="13" style="135" bestFit="1" customWidth="1"/>
    <col min="14336" max="14336" width="15.5546875" style="135" bestFit="1" customWidth="1"/>
    <col min="14337" max="14582" width="8.88671875" style="135"/>
    <col min="14583" max="14583" width="6.33203125" style="135" customWidth="1"/>
    <col min="14584" max="14584" width="3.6640625" style="135" customWidth="1"/>
    <col min="14585" max="14585" width="51" style="135" customWidth="1"/>
    <col min="14586" max="14586" width="15.44140625" style="135" customWidth="1"/>
    <col min="14587" max="14587" width="13" style="135" bestFit="1" customWidth="1"/>
    <col min="14588" max="14588" width="15.5546875" style="135" bestFit="1" customWidth="1"/>
    <col min="14589" max="14589" width="13" style="135" bestFit="1" customWidth="1"/>
    <col min="14590" max="14590" width="15.5546875" style="135" bestFit="1" customWidth="1"/>
    <col min="14591" max="14591" width="13" style="135" bestFit="1" customWidth="1"/>
    <col min="14592" max="14592" width="15.5546875" style="135" bestFit="1" customWidth="1"/>
    <col min="14593" max="14838" width="8.88671875" style="135"/>
    <col min="14839" max="14839" width="6.33203125" style="135" customWidth="1"/>
    <col min="14840" max="14840" width="3.6640625" style="135" customWidth="1"/>
    <col min="14841" max="14841" width="51" style="135" customWidth="1"/>
    <col min="14842" max="14842" width="15.44140625" style="135" customWidth="1"/>
    <col min="14843" max="14843" width="13" style="135" bestFit="1" customWidth="1"/>
    <col min="14844" max="14844" width="15.5546875" style="135" bestFit="1" customWidth="1"/>
    <col min="14845" max="14845" width="13" style="135" bestFit="1" customWidth="1"/>
    <col min="14846" max="14846" width="15.5546875" style="135" bestFit="1" customWidth="1"/>
    <col min="14847" max="14847" width="13" style="135" bestFit="1" customWidth="1"/>
    <col min="14848" max="14848" width="15.5546875" style="135" bestFit="1" customWidth="1"/>
    <col min="14849" max="15094" width="8.88671875" style="135"/>
    <col min="15095" max="15095" width="6.33203125" style="135" customWidth="1"/>
    <col min="15096" max="15096" width="3.6640625" style="135" customWidth="1"/>
    <col min="15097" max="15097" width="51" style="135" customWidth="1"/>
    <col min="15098" max="15098" width="15.44140625" style="135" customWidth="1"/>
    <col min="15099" max="15099" width="13" style="135" bestFit="1" customWidth="1"/>
    <col min="15100" max="15100" width="15.5546875" style="135" bestFit="1" customWidth="1"/>
    <col min="15101" max="15101" width="13" style="135" bestFit="1" customWidth="1"/>
    <col min="15102" max="15102" width="15.5546875" style="135" bestFit="1" customWidth="1"/>
    <col min="15103" max="15103" width="13" style="135" bestFit="1" customWidth="1"/>
    <col min="15104" max="15104" width="15.5546875" style="135" bestFit="1" customWidth="1"/>
    <col min="15105" max="15350" width="8.88671875" style="135"/>
    <col min="15351" max="15351" width="6.33203125" style="135" customWidth="1"/>
    <col min="15352" max="15352" width="3.6640625" style="135" customWidth="1"/>
    <col min="15353" max="15353" width="51" style="135" customWidth="1"/>
    <col min="15354" max="15354" width="15.44140625" style="135" customWidth="1"/>
    <col min="15355" max="15355" width="13" style="135" bestFit="1" customWidth="1"/>
    <col min="15356" max="15356" width="15.5546875" style="135" bestFit="1" customWidth="1"/>
    <col min="15357" max="15357" width="13" style="135" bestFit="1" customWidth="1"/>
    <col min="15358" max="15358" width="15.5546875" style="135" bestFit="1" customWidth="1"/>
    <col min="15359" max="15359" width="13" style="135" bestFit="1" customWidth="1"/>
    <col min="15360" max="15360" width="15.5546875" style="135" bestFit="1" customWidth="1"/>
    <col min="15361" max="15606" width="8.88671875" style="135"/>
    <col min="15607" max="15607" width="6.33203125" style="135" customWidth="1"/>
    <col min="15608" max="15608" width="3.6640625" style="135" customWidth="1"/>
    <col min="15609" max="15609" width="51" style="135" customWidth="1"/>
    <col min="15610" max="15610" width="15.44140625" style="135" customWidth="1"/>
    <col min="15611" max="15611" width="13" style="135" bestFit="1" customWidth="1"/>
    <col min="15612" max="15612" width="15.5546875" style="135" bestFit="1" customWidth="1"/>
    <col min="15613" max="15613" width="13" style="135" bestFit="1" customWidth="1"/>
    <col min="15614" max="15614" width="15.5546875" style="135" bestFit="1" customWidth="1"/>
    <col min="15615" max="15615" width="13" style="135" bestFit="1" customWidth="1"/>
    <col min="15616" max="15616" width="15.5546875" style="135" bestFit="1" customWidth="1"/>
    <col min="15617" max="15862" width="8.88671875" style="135"/>
    <col min="15863" max="15863" width="6.33203125" style="135" customWidth="1"/>
    <col min="15864" max="15864" width="3.6640625" style="135" customWidth="1"/>
    <col min="15865" max="15865" width="51" style="135" customWidth="1"/>
    <col min="15866" max="15866" width="15.44140625" style="135" customWidth="1"/>
    <col min="15867" max="15867" width="13" style="135" bestFit="1" customWidth="1"/>
    <col min="15868" max="15868" width="15.5546875" style="135" bestFit="1" customWidth="1"/>
    <col min="15869" max="15869" width="13" style="135" bestFit="1" customWidth="1"/>
    <col min="15870" max="15870" width="15.5546875" style="135" bestFit="1" customWidth="1"/>
    <col min="15871" max="15871" width="13" style="135" bestFit="1" customWidth="1"/>
    <col min="15872" max="15872" width="15.5546875" style="135" bestFit="1" customWidth="1"/>
    <col min="15873" max="16118" width="8.88671875" style="135"/>
    <col min="16119" max="16119" width="6.33203125" style="135" customWidth="1"/>
    <col min="16120" max="16120" width="3.6640625" style="135" customWidth="1"/>
    <col min="16121" max="16121" width="51" style="135" customWidth="1"/>
    <col min="16122" max="16122" width="15.44140625" style="135" customWidth="1"/>
    <col min="16123" max="16123" width="13" style="135" bestFit="1" customWidth="1"/>
    <col min="16124" max="16124" width="15.5546875" style="135" bestFit="1" customWidth="1"/>
    <col min="16125" max="16125" width="13" style="135" bestFit="1" customWidth="1"/>
    <col min="16126" max="16126" width="15.5546875" style="135" bestFit="1" customWidth="1"/>
    <col min="16127" max="16127" width="13" style="135" bestFit="1" customWidth="1"/>
    <col min="16128" max="16128" width="15.5546875" style="135" bestFit="1" customWidth="1"/>
    <col min="16129" max="16378" width="8.88671875" style="135"/>
    <col min="16379" max="16379" width="9.109375" style="135" customWidth="1"/>
    <col min="16380" max="16384" width="8.88671875" style="135"/>
  </cols>
  <sheetData>
    <row r="1" spans="1:6" ht="24" customHeight="1">
      <c r="A1" s="361" t="s">
        <v>49</v>
      </c>
      <c r="B1" s="362"/>
      <c r="C1" s="362"/>
      <c r="D1" s="362"/>
      <c r="E1" s="363"/>
      <c r="F1" s="233" t="str">
        <f>'[1]Sales &amp; Revenue Data'!I1</f>
        <v>QTR - 4</v>
      </c>
    </row>
    <row r="2" spans="1:6" ht="24" customHeight="1" thickBot="1">
      <c r="A2" s="364" t="s">
        <v>97</v>
      </c>
      <c r="B2" s="312"/>
      <c r="C2" s="312"/>
      <c r="D2" s="312"/>
      <c r="E2" s="365"/>
      <c r="F2" s="234" t="s">
        <v>231</v>
      </c>
    </row>
    <row r="3" spans="1:6" ht="39.75" customHeight="1">
      <c r="A3" s="299" t="s">
        <v>12</v>
      </c>
      <c r="B3" s="278" t="s">
        <v>13</v>
      </c>
      <c r="C3" s="301"/>
      <c r="D3" s="235" t="s">
        <v>230</v>
      </c>
      <c r="E3" s="236" t="s">
        <v>225</v>
      </c>
      <c r="F3" s="236" t="s">
        <v>14</v>
      </c>
    </row>
    <row r="4" spans="1:6" ht="24" customHeight="1" thickBot="1">
      <c r="A4" s="300"/>
      <c r="B4" s="286"/>
      <c r="C4" s="302"/>
      <c r="D4" s="237" t="s">
        <v>16</v>
      </c>
      <c r="E4" s="238" t="s">
        <v>16</v>
      </c>
      <c r="F4" s="238" t="s">
        <v>16</v>
      </c>
    </row>
    <row r="5" spans="1:6" ht="24" customHeight="1" thickBot="1">
      <c r="A5" s="137" t="s">
        <v>30</v>
      </c>
      <c r="B5" s="293" t="s">
        <v>51</v>
      </c>
      <c r="C5" s="303"/>
      <c r="D5" s="239"/>
      <c r="E5" s="240"/>
      <c r="F5" s="240"/>
    </row>
    <row r="6" spans="1:6" ht="15.6">
      <c r="A6" s="94"/>
      <c r="B6" s="141">
        <v>1</v>
      </c>
      <c r="C6" s="241" t="s">
        <v>67</v>
      </c>
      <c r="D6" s="242">
        <v>19151.276399999999</v>
      </c>
      <c r="E6" s="243">
        <v>17834.188699999999</v>
      </c>
      <c r="F6" s="244">
        <v>7.3851842781051209</v>
      </c>
    </row>
    <row r="7" spans="1:6" ht="15.6">
      <c r="A7" s="94"/>
      <c r="B7" s="141">
        <v>2</v>
      </c>
      <c r="C7" s="241" t="s">
        <v>26</v>
      </c>
      <c r="D7" s="245">
        <v>521.78549999999996</v>
      </c>
      <c r="E7" s="246">
        <v>536.71799999999996</v>
      </c>
      <c r="F7" s="244">
        <v>-2.7821872938861758</v>
      </c>
    </row>
    <row r="8" spans="1:6" ht="15.6">
      <c r="A8" s="94"/>
      <c r="B8" s="141">
        <v>3</v>
      </c>
      <c r="C8" s="241" t="s">
        <v>74</v>
      </c>
      <c r="D8" s="246">
        <v>269.41039999999998</v>
      </c>
      <c r="E8" s="246">
        <v>192.24259999999998</v>
      </c>
      <c r="F8" s="244">
        <v>40.140842872495483</v>
      </c>
    </row>
    <row r="9" spans="1:6" ht="15">
      <c r="A9" s="94"/>
      <c r="B9" s="138" t="s">
        <v>30</v>
      </c>
      <c r="C9" s="247" t="s">
        <v>68</v>
      </c>
      <c r="D9" s="248">
        <v>0</v>
      </c>
      <c r="E9" s="248">
        <v>0</v>
      </c>
      <c r="F9" s="244" t="e">
        <v>#DIV/0!</v>
      </c>
    </row>
    <row r="10" spans="1:6" ht="31.95" customHeight="1">
      <c r="A10" s="94"/>
      <c r="B10" s="138" t="s">
        <v>34</v>
      </c>
      <c r="C10" s="247" t="s">
        <v>69</v>
      </c>
      <c r="D10" s="249">
        <v>47.012700000000002</v>
      </c>
      <c r="E10" s="250">
        <v>34.487400000000001</v>
      </c>
      <c r="F10" s="244">
        <v>36.318481532385746</v>
      </c>
    </row>
    <row r="11" spans="1:6" ht="15">
      <c r="A11" s="94"/>
      <c r="B11" s="138" t="s">
        <v>38</v>
      </c>
      <c r="C11" s="247" t="s">
        <v>70</v>
      </c>
      <c r="D11" s="249">
        <v>6.6806000000000001</v>
      </c>
      <c r="E11" s="250">
        <v>3.7673000000000001</v>
      </c>
      <c r="F11" s="244">
        <v>77.331245188862056</v>
      </c>
    </row>
    <row r="12" spans="1:6" ht="15">
      <c r="A12" s="94"/>
      <c r="B12" s="138" t="s">
        <v>39</v>
      </c>
      <c r="C12" s="247" t="s">
        <v>71</v>
      </c>
      <c r="D12" s="249">
        <v>161.67789999999999</v>
      </c>
      <c r="E12" s="250">
        <v>123.0744</v>
      </c>
      <c r="F12" s="244">
        <v>31.365986752728432</v>
      </c>
    </row>
    <row r="13" spans="1:6" ht="15">
      <c r="A13" s="94"/>
      <c r="B13" s="138" t="s">
        <v>43</v>
      </c>
      <c r="C13" s="247" t="s">
        <v>72</v>
      </c>
      <c r="D13" s="249">
        <v>0</v>
      </c>
      <c r="E13" s="250">
        <v>0</v>
      </c>
      <c r="F13" s="244" t="e">
        <v>#DIV/0!</v>
      </c>
    </row>
    <row r="14" spans="1:6" ht="15">
      <c r="A14" s="94"/>
      <c r="B14" s="138" t="s">
        <v>45</v>
      </c>
      <c r="C14" s="247" t="s">
        <v>73</v>
      </c>
      <c r="D14" s="248">
        <v>0.3604</v>
      </c>
      <c r="E14" s="250">
        <v>0.1552</v>
      </c>
      <c r="F14" s="244">
        <v>132.21649484536081</v>
      </c>
    </row>
    <row r="15" spans="1:6" ht="15">
      <c r="A15" s="101"/>
      <c r="B15" s="171" t="s">
        <v>46</v>
      </c>
      <c r="C15" s="168" t="s">
        <v>167</v>
      </c>
      <c r="D15" s="251">
        <v>0.38819999999999999</v>
      </c>
      <c r="E15" s="252">
        <v>0.38829999999999998</v>
      </c>
      <c r="F15" s="253">
        <v>-2.5753283543648982E-2</v>
      </c>
    </row>
    <row r="16" spans="1:6" ht="15">
      <c r="A16" s="101"/>
      <c r="B16" s="171" t="s">
        <v>160</v>
      </c>
      <c r="C16" s="168" t="s">
        <v>159</v>
      </c>
      <c r="D16" s="251">
        <v>35.433</v>
      </c>
      <c r="E16" s="254">
        <v>25.4282</v>
      </c>
      <c r="F16" s="253">
        <v>39.345293807662358</v>
      </c>
    </row>
    <row r="17" spans="1:6" ht="15">
      <c r="A17" s="101"/>
      <c r="B17" s="171" t="s">
        <v>1</v>
      </c>
      <c r="C17" s="168" t="s">
        <v>161</v>
      </c>
      <c r="D17" s="251">
        <v>17.857600000000001</v>
      </c>
      <c r="E17" s="254">
        <v>4.9417999999999997</v>
      </c>
      <c r="F17" s="253">
        <v>261.35820955926994</v>
      </c>
    </row>
    <row r="18" spans="1:6" ht="16.2" thickBot="1">
      <c r="A18" s="101"/>
      <c r="B18" s="255">
        <v>4</v>
      </c>
      <c r="C18" s="256" t="s">
        <v>52</v>
      </c>
      <c r="D18" s="257">
        <v>304.18819999999999</v>
      </c>
      <c r="E18" s="258">
        <v>378.04050000000007</v>
      </c>
      <c r="F18" s="253">
        <v>-19.535552407744689</v>
      </c>
    </row>
    <row r="19" spans="1:6" ht="16.2" thickBot="1">
      <c r="A19" s="126"/>
      <c r="B19" s="259">
        <v>5</v>
      </c>
      <c r="C19" s="260" t="s">
        <v>75</v>
      </c>
      <c r="D19" s="261">
        <v>20246.660499999998</v>
      </c>
      <c r="E19" s="261">
        <v>18941.1898</v>
      </c>
      <c r="F19" s="262">
        <v>6.8922317646592512</v>
      </c>
    </row>
    <row r="20" spans="1:6" ht="15.6">
      <c r="A20" s="147" t="s">
        <v>34</v>
      </c>
      <c r="B20" s="305" t="s">
        <v>53</v>
      </c>
      <c r="C20" s="306"/>
      <c r="D20" s="263"/>
      <c r="E20" s="264"/>
      <c r="F20" s="264"/>
    </row>
    <row r="21" spans="1:6" ht="15.6">
      <c r="A21" s="147"/>
      <c r="B21" s="141">
        <v>1</v>
      </c>
      <c r="C21" s="241" t="s">
        <v>76</v>
      </c>
      <c r="D21" s="245">
        <v>17041.885299999998</v>
      </c>
      <c r="E21" s="245">
        <v>17262.509400000003</v>
      </c>
      <c r="F21" s="244">
        <v>-1.2780534677073341</v>
      </c>
    </row>
    <row r="22" spans="1:6" ht="15.6">
      <c r="A22" s="147"/>
      <c r="B22" s="138">
        <v>1.1000000000000001</v>
      </c>
      <c r="C22" s="265" t="s">
        <v>89</v>
      </c>
      <c r="D22" s="249">
        <v>16912.703399999999</v>
      </c>
      <c r="E22" s="250">
        <v>17157.129000000001</v>
      </c>
      <c r="F22" s="244">
        <v>-1.4246299599426122</v>
      </c>
    </row>
    <row r="23" spans="1:6" ht="15.6">
      <c r="A23" s="147"/>
      <c r="B23" s="138">
        <v>1.2</v>
      </c>
      <c r="C23" s="265" t="s">
        <v>90</v>
      </c>
      <c r="D23" s="249">
        <v>5.4786999999999999</v>
      </c>
      <c r="E23" s="250">
        <v>8.8588000000000005</v>
      </c>
      <c r="F23" s="244">
        <v>-38.155280624915342</v>
      </c>
    </row>
    <row r="24" spans="1:6" ht="15.6">
      <c r="A24" s="147"/>
      <c r="B24" s="138">
        <v>1.3</v>
      </c>
      <c r="C24" s="265" t="s">
        <v>91</v>
      </c>
      <c r="D24" s="249">
        <v>114.84219999999999</v>
      </c>
      <c r="E24" s="250">
        <v>91.213300000000004</v>
      </c>
      <c r="F24" s="244">
        <v>25.905103751316954</v>
      </c>
    </row>
    <row r="25" spans="1:6" ht="15.6">
      <c r="A25" s="147"/>
      <c r="B25" s="138">
        <v>1.4</v>
      </c>
      <c r="C25" s="265" t="s">
        <v>92</v>
      </c>
      <c r="D25" s="250">
        <v>0</v>
      </c>
      <c r="E25" s="250">
        <v>0</v>
      </c>
      <c r="F25" s="244" t="e">
        <v>#DIV/0!</v>
      </c>
    </row>
    <row r="26" spans="1:6" ht="15.6">
      <c r="A26" s="147"/>
      <c r="B26" s="138">
        <v>1.5</v>
      </c>
      <c r="C26" s="181" t="s">
        <v>226</v>
      </c>
      <c r="D26" s="266">
        <v>3.4538000000000002</v>
      </c>
      <c r="E26" s="244">
        <v>1.7712000000000001</v>
      </c>
      <c r="F26" s="244">
        <v>94.997741644083106</v>
      </c>
    </row>
    <row r="27" spans="1:6" ht="15">
      <c r="A27" s="94"/>
      <c r="B27" s="138">
        <v>1.6</v>
      </c>
      <c r="C27" s="267" t="s">
        <v>168</v>
      </c>
      <c r="D27" s="244">
        <v>5.4071999999999996</v>
      </c>
      <c r="E27" s="244">
        <v>3.5371000000000001</v>
      </c>
      <c r="F27" s="244">
        <v>52.870996013683516</v>
      </c>
    </row>
    <row r="28" spans="1:6" ht="15.6">
      <c r="A28" s="94"/>
      <c r="B28" s="141">
        <v>2</v>
      </c>
      <c r="C28" s="241" t="s">
        <v>77</v>
      </c>
      <c r="D28" s="268">
        <v>975.20939999999996</v>
      </c>
      <c r="E28" s="268">
        <v>858.92889999999989</v>
      </c>
      <c r="F28" s="244">
        <v>13.537849291134584</v>
      </c>
    </row>
    <row r="29" spans="1:6" ht="15">
      <c r="A29" s="94"/>
      <c r="B29" s="187">
        <v>2.1</v>
      </c>
      <c r="C29" s="267" t="s">
        <v>78</v>
      </c>
      <c r="D29" s="249">
        <v>855.2283000000001</v>
      </c>
      <c r="E29" s="250">
        <v>716.58769999999993</v>
      </c>
      <c r="F29" s="244">
        <v>19.347331806002281</v>
      </c>
    </row>
    <row r="30" spans="1:6" ht="15">
      <c r="A30" s="94"/>
      <c r="B30" s="187">
        <v>2.2000000000000002</v>
      </c>
      <c r="C30" s="267" t="s">
        <v>54</v>
      </c>
      <c r="D30" s="249">
        <v>136.40219999999999</v>
      </c>
      <c r="E30" s="250">
        <v>122.39619999999999</v>
      </c>
      <c r="F30" s="244">
        <v>11.443165719197165</v>
      </c>
    </row>
    <row r="31" spans="1:6" ht="15">
      <c r="A31" s="94"/>
      <c r="B31" s="187">
        <v>2.2999999999999998</v>
      </c>
      <c r="C31" s="267" t="s">
        <v>79</v>
      </c>
      <c r="D31" s="249">
        <v>135.62130000000002</v>
      </c>
      <c r="E31" s="250">
        <v>116.6576</v>
      </c>
      <c r="F31" s="244">
        <v>16.255863312806039</v>
      </c>
    </row>
    <row r="32" spans="1:6" ht="15">
      <c r="A32" s="183"/>
      <c r="B32" s="187">
        <v>2.4</v>
      </c>
      <c r="C32" s="267" t="s">
        <v>80</v>
      </c>
      <c r="D32" s="249">
        <v>16.656199999999998</v>
      </c>
      <c r="E32" s="250">
        <v>13.684899999999999</v>
      </c>
      <c r="F32" s="244">
        <v>21.712252190370403</v>
      </c>
    </row>
    <row r="33" spans="1:6" ht="15">
      <c r="A33" s="183"/>
      <c r="B33" s="187">
        <v>2.5</v>
      </c>
      <c r="C33" s="267" t="s">
        <v>81</v>
      </c>
      <c r="D33" s="248">
        <v>0</v>
      </c>
      <c r="E33" s="248">
        <v>0</v>
      </c>
      <c r="F33" s="244" t="e">
        <v>#DIV/0!</v>
      </c>
    </row>
    <row r="34" spans="1:6" ht="15">
      <c r="A34" s="183"/>
      <c r="B34" s="187">
        <v>2.6</v>
      </c>
      <c r="C34" s="267" t="s">
        <v>82</v>
      </c>
      <c r="D34" s="248">
        <v>0</v>
      </c>
      <c r="E34" s="248">
        <v>0</v>
      </c>
      <c r="F34" s="244" t="e">
        <v>#DIV/0!</v>
      </c>
    </row>
    <row r="35" spans="1:6" ht="15">
      <c r="A35" s="183"/>
      <c r="B35" s="187">
        <v>2.7</v>
      </c>
      <c r="C35" s="267" t="s">
        <v>83</v>
      </c>
      <c r="D35" s="249">
        <v>-168.6986</v>
      </c>
      <c r="E35" s="250">
        <v>-110.39749999999999</v>
      </c>
      <c r="F35" s="244">
        <v>52.810163273624866</v>
      </c>
    </row>
    <row r="36" spans="1:6" ht="15">
      <c r="A36" s="183"/>
      <c r="B36" s="138">
        <v>3</v>
      </c>
      <c r="C36" s="267" t="s">
        <v>25</v>
      </c>
      <c r="D36" s="249">
        <v>452.2045</v>
      </c>
      <c r="E36" s="250">
        <v>419.55669999999998</v>
      </c>
      <c r="F36" s="244">
        <v>7.781498901102049</v>
      </c>
    </row>
    <row r="37" spans="1:6" ht="15">
      <c r="A37" s="183"/>
      <c r="B37" s="138">
        <v>4</v>
      </c>
      <c r="C37" s="267" t="s">
        <v>84</v>
      </c>
      <c r="D37" s="249">
        <v>167.40129999999999</v>
      </c>
      <c r="E37" s="250">
        <v>88.742499999999978</v>
      </c>
      <c r="F37" s="244">
        <v>88.637124264022347</v>
      </c>
    </row>
    <row r="38" spans="1:6" ht="15">
      <c r="A38" s="183"/>
      <c r="B38" s="138">
        <v>5</v>
      </c>
      <c r="C38" s="267" t="s">
        <v>85</v>
      </c>
      <c r="D38" s="249">
        <v>7.9000000000000008E-3</v>
      </c>
      <c r="E38" s="250">
        <v>0.48299999999999998</v>
      </c>
      <c r="F38" s="244">
        <v>-98.364389233954455</v>
      </c>
    </row>
    <row r="39" spans="1:6" ht="15">
      <c r="A39" s="183"/>
      <c r="B39" s="138">
        <v>6</v>
      </c>
      <c r="C39" s="267" t="s">
        <v>86</v>
      </c>
      <c r="D39" s="248">
        <v>4.4183000000000003</v>
      </c>
      <c r="E39" s="248">
        <v>253.35069999999999</v>
      </c>
      <c r="F39" s="244">
        <v>-98.256053762630231</v>
      </c>
    </row>
    <row r="40" spans="1:6" ht="15.6" thickBot="1">
      <c r="A40" s="269"/>
      <c r="B40" s="171">
        <v>7</v>
      </c>
      <c r="C40" s="270" t="s">
        <v>87</v>
      </c>
      <c r="D40" s="251">
        <v>568.68820000000005</v>
      </c>
      <c r="E40" s="254">
        <v>20.440799999999999</v>
      </c>
      <c r="F40" s="253">
        <v>2682.123008884193</v>
      </c>
    </row>
    <row r="41" spans="1:6" s="273" customFormat="1" ht="24" customHeight="1" thickBot="1">
      <c r="A41" s="271"/>
      <c r="B41" s="259">
        <v>8</v>
      </c>
      <c r="C41" s="260" t="s">
        <v>88</v>
      </c>
      <c r="D41" s="272">
        <v>19209.814900000001</v>
      </c>
      <c r="E41" s="272">
        <v>18904.012000000002</v>
      </c>
      <c r="F41" s="262">
        <v>1.6176613726229052</v>
      </c>
    </row>
    <row r="42" spans="1:6" ht="15.6" thickBot="1">
      <c r="A42" s="213"/>
      <c r="B42" s="336"/>
      <c r="C42" s="366"/>
      <c r="D42" s="274"/>
      <c r="E42" s="275"/>
      <c r="F42" s="275"/>
    </row>
    <row r="43" spans="1:6" ht="24" customHeight="1" thickBot="1">
      <c r="A43" s="106" t="s">
        <v>38</v>
      </c>
      <c r="B43" s="367" t="s">
        <v>55</v>
      </c>
      <c r="C43" s="368"/>
      <c r="D43" s="261">
        <v>1036.8455999999969</v>
      </c>
      <c r="E43" s="261">
        <v>37.17779999999766</v>
      </c>
      <c r="F43" s="262">
        <v>2688.883688653073</v>
      </c>
    </row>
    <row r="44" spans="1:6" ht="16.2" thickBot="1">
      <c r="A44" s="369"/>
      <c r="B44" s="370"/>
      <c r="C44" s="370"/>
      <c r="D44" s="370"/>
      <c r="E44" s="370"/>
      <c r="F44" s="371"/>
    </row>
    <row r="45" spans="1:6" ht="35.25" customHeight="1">
      <c r="A45" s="372" t="s">
        <v>22</v>
      </c>
      <c r="B45" s="373"/>
      <c r="C45" s="374" t="s">
        <v>100</v>
      </c>
      <c r="D45" s="374"/>
      <c r="E45" s="374"/>
      <c r="F45" s="375"/>
    </row>
    <row r="46" spans="1:6" ht="29.25" customHeight="1" thickBot="1">
      <c r="A46" s="356" t="s">
        <v>23</v>
      </c>
      <c r="B46" s="357"/>
      <c r="C46" s="358" t="s">
        <v>227</v>
      </c>
      <c r="D46" s="359"/>
      <c r="E46" s="359"/>
      <c r="F46" s="360"/>
    </row>
  </sheetData>
  <mergeCells count="13">
    <mergeCell ref="A46:B46"/>
    <mergeCell ref="C46:F46"/>
    <mergeCell ref="A1:E1"/>
    <mergeCell ref="A2:E2"/>
    <mergeCell ref="A3:A4"/>
    <mergeCell ref="B3:C4"/>
    <mergeCell ref="B5:C5"/>
    <mergeCell ref="B20:C20"/>
    <mergeCell ref="B42:C42"/>
    <mergeCell ref="B43:C43"/>
    <mergeCell ref="A44:F44"/>
    <mergeCell ref="A45:B45"/>
    <mergeCell ref="C45:F4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view="pageBreakPreview" zoomScaleNormal="100" zoomScaleSheetLayoutView="100" workbookViewId="0">
      <selection activeCell="L11" sqref="L11"/>
    </sheetView>
  </sheetViews>
  <sheetFormatPr defaultColWidth="9.109375" defaultRowHeight="15.6"/>
  <cols>
    <col min="1" max="1" width="4" style="27" customWidth="1"/>
    <col min="2" max="2" width="11.6640625" style="20" customWidth="1"/>
    <col min="3" max="3" width="9.5546875" style="21" customWidth="1"/>
    <col min="4" max="4" width="9.44140625" style="21" customWidth="1"/>
    <col min="5" max="5" width="14.5546875" style="20" customWidth="1"/>
    <col min="6" max="6" width="10.33203125" style="76" bestFit="1" customWidth="1"/>
    <col min="7" max="7" width="13" style="76" customWidth="1"/>
    <col min="8" max="8" width="15.6640625" style="20" customWidth="1"/>
    <col min="9" max="9" width="10.33203125" style="76" customWidth="1"/>
    <col min="10" max="10" width="17.109375" style="20" customWidth="1"/>
    <col min="11" max="11" width="24.109375" style="20" customWidth="1"/>
    <col min="12" max="12" width="36.109375" style="22" customWidth="1"/>
    <col min="13" max="16" width="15.6640625" style="22" customWidth="1"/>
    <col min="17" max="21" width="15.6640625" style="20" customWidth="1"/>
    <col min="22" max="256" width="9.109375" style="20"/>
    <col min="257" max="257" width="4" style="20" customWidth="1"/>
    <col min="258" max="258" width="11.6640625" style="20" customWidth="1"/>
    <col min="259" max="259" width="9.5546875" style="20" customWidth="1"/>
    <col min="260" max="260" width="9.44140625" style="20" customWidth="1"/>
    <col min="261" max="261" width="14.5546875" style="20" customWidth="1"/>
    <col min="262" max="262" width="10.33203125" style="20" bestFit="1" customWidth="1"/>
    <col min="263" max="263" width="13" style="20" customWidth="1"/>
    <col min="264" max="264" width="15.6640625" style="20" customWidth="1"/>
    <col min="265" max="265" width="10.33203125" style="20" customWidth="1"/>
    <col min="266" max="266" width="17.109375" style="20" customWidth="1"/>
    <col min="267" max="267" width="24.109375" style="20" customWidth="1"/>
    <col min="268" max="268" width="36.109375" style="20" customWidth="1"/>
    <col min="269" max="277" width="15.6640625" style="20" customWidth="1"/>
    <col min="278" max="512" width="9.109375" style="20"/>
    <col min="513" max="513" width="4" style="20" customWidth="1"/>
    <col min="514" max="514" width="11.6640625" style="20" customWidth="1"/>
    <col min="515" max="515" width="9.5546875" style="20" customWidth="1"/>
    <col min="516" max="516" width="9.44140625" style="20" customWidth="1"/>
    <col min="517" max="517" width="14.5546875" style="20" customWidth="1"/>
    <col min="518" max="518" width="10.33203125" style="20" bestFit="1" customWidth="1"/>
    <col min="519" max="519" width="13" style="20" customWidth="1"/>
    <col min="520" max="520" width="15.6640625" style="20" customWidth="1"/>
    <col min="521" max="521" width="10.33203125" style="20" customWidth="1"/>
    <col min="522" max="522" width="17.109375" style="20" customWidth="1"/>
    <col min="523" max="523" width="24.109375" style="20" customWidth="1"/>
    <col min="524" max="524" width="36.109375" style="20" customWidth="1"/>
    <col min="525" max="533" width="15.6640625" style="20" customWidth="1"/>
    <col min="534" max="768" width="9.109375" style="20"/>
    <col min="769" max="769" width="4" style="20" customWidth="1"/>
    <col min="770" max="770" width="11.6640625" style="20" customWidth="1"/>
    <col min="771" max="771" width="9.5546875" style="20" customWidth="1"/>
    <col min="772" max="772" width="9.44140625" style="20" customWidth="1"/>
    <col min="773" max="773" width="14.5546875" style="20" customWidth="1"/>
    <col min="774" max="774" width="10.33203125" style="20" bestFit="1" customWidth="1"/>
    <col min="775" max="775" width="13" style="20" customWidth="1"/>
    <col min="776" max="776" width="15.6640625" style="20" customWidth="1"/>
    <col min="777" max="777" width="10.33203125" style="20" customWidth="1"/>
    <col min="778" max="778" width="17.109375" style="20" customWidth="1"/>
    <col min="779" max="779" width="24.109375" style="20" customWidth="1"/>
    <col min="780" max="780" width="36.109375" style="20" customWidth="1"/>
    <col min="781" max="789" width="15.6640625" style="20" customWidth="1"/>
    <col min="790" max="1024" width="9.109375" style="20"/>
    <col min="1025" max="1025" width="4" style="20" customWidth="1"/>
    <col min="1026" max="1026" width="11.6640625" style="20" customWidth="1"/>
    <col min="1027" max="1027" width="9.5546875" style="20" customWidth="1"/>
    <col min="1028" max="1028" width="9.44140625" style="20" customWidth="1"/>
    <col min="1029" max="1029" width="14.5546875" style="20" customWidth="1"/>
    <col min="1030" max="1030" width="10.33203125" style="20" bestFit="1" customWidth="1"/>
    <col min="1031" max="1031" width="13" style="20" customWidth="1"/>
    <col min="1032" max="1032" width="15.6640625" style="20" customWidth="1"/>
    <col min="1033" max="1033" width="10.33203125" style="20" customWidth="1"/>
    <col min="1034" max="1034" width="17.109375" style="20" customWidth="1"/>
    <col min="1035" max="1035" width="24.109375" style="20" customWidth="1"/>
    <col min="1036" max="1036" width="36.109375" style="20" customWidth="1"/>
    <col min="1037" max="1045" width="15.6640625" style="20" customWidth="1"/>
    <col min="1046" max="1280" width="9.109375" style="20"/>
    <col min="1281" max="1281" width="4" style="20" customWidth="1"/>
    <col min="1282" max="1282" width="11.6640625" style="20" customWidth="1"/>
    <col min="1283" max="1283" width="9.5546875" style="20" customWidth="1"/>
    <col min="1284" max="1284" width="9.44140625" style="20" customWidth="1"/>
    <col min="1285" max="1285" width="14.5546875" style="20" customWidth="1"/>
    <col min="1286" max="1286" width="10.33203125" style="20" bestFit="1" customWidth="1"/>
    <col min="1287" max="1287" width="13" style="20" customWidth="1"/>
    <col min="1288" max="1288" width="15.6640625" style="20" customWidth="1"/>
    <col min="1289" max="1289" width="10.33203125" style="20" customWidth="1"/>
    <col min="1290" max="1290" width="17.109375" style="20" customWidth="1"/>
    <col min="1291" max="1291" width="24.109375" style="20" customWidth="1"/>
    <col min="1292" max="1292" width="36.109375" style="20" customWidth="1"/>
    <col min="1293" max="1301" width="15.6640625" style="20" customWidth="1"/>
    <col min="1302" max="1536" width="9.109375" style="20"/>
    <col min="1537" max="1537" width="4" style="20" customWidth="1"/>
    <col min="1538" max="1538" width="11.6640625" style="20" customWidth="1"/>
    <col min="1539" max="1539" width="9.5546875" style="20" customWidth="1"/>
    <col min="1540" max="1540" width="9.44140625" style="20" customWidth="1"/>
    <col min="1541" max="1541" width="14.5546875" style="20" customWidth="1"/>
    <col min="1542" max="1542" width="10.33203125" style="20" bestFit="1" customWidth="1"/>
    <col min="1543" max="1543" width="13" style="20" customWidth="1"/>
    <col min="1544" max="1544" width="15.6640625" style="20" customWidth="1"/>
    <col min="1545" max="1545" width="10.33203125" style="20" customWidth="1"/>
    <col min="1546" max="1546" width="17.109375" style="20" customWidth="1"/>
    <col min="1547" max="1547" width="24.109375" style="20" customWidth="1"/>
    <col min="1548" max="1548" width="36.109375" style="20" customWidth="1"/>
    <col min="1549" max="1557" width="15.6640625" style="20" customWidth="1"/>
    <col min="1558" max="1792" width="9.109375" style="20"/>
    <col min="1793" max="1793" width="4" style="20" customWidth="1"/>
    <col min="1794" max="1794" width="11.6640625" style="20" customWidth="1"/>
    <col min="1795" max="1795" width="9.5546875" style="20" customWidth="1"/>
    <col min="1796" max="1796" width="9.44140625" style="20" customWidth="1"/>
    <col min="1797" max="1797" width="14.5546875" style="20" customWidth="1"/>
    <col min="1798" max="1798" width="10.33203125" style="20" bestFit="1" customWidth="1"/>
    <col min="1799" max="1799" width="13" style="20" customWidth="1"/>
    <col min="1800" max="1800" width="15.6640625" style="20" customWidth="1"/>
    <col min="1801" max="1801" width="10.33203125" style="20" customWidth="1"/>
    <col min="1802" max="1802" width="17.109375" style="20" customWidth="1"/>
    <col min="1803" max="1803" width="24.109375" style="20" customWidth="1"/>
    <col min="1804" max="1804" width="36.109375" style="20" customWidth="1"/>
    <col min="1805" max="1813" width="15.6640625" style="20" customWidth="1"/>
    <col min="1814" max="2048" width="9.109375" style="20"/>
    <col min="2049" max="2049" width="4" style="20" customWidth="1"/>
    <col min="2050" max="2050" width="11.6640625" style="20" customWidth="1"/>
    <col min="2051" max="2051" width="9.5546875" style="20" customWidth="1"/>
    <col min="2052" max="2052" width="9.44140625" style="20" customWidth="1"/>
    <col min="2053" max="2053" width="14.5546875" style="20" customWidth="1"/>
    <col min="2054" max="2054" width="10.33203125" style="20" bestFit="1" customWidth="1"/>
    <col min="2055" max="2055" width="13" style="20" customWidth="1"/>
    <col min="2056" max="2056" width="15.6640625" style="20" customWidth="1"/>
    <col min="2057" max="2057" width="10.33203125" style="20" customWidth="1"/>
    <col min="2058" max="2058" width="17.109375" style="20" customWidth="1"/>
    <col min="2059" max="2059" width="24.109375" style="20" customWidth="1"/>
    <col min="2060" max="2060" width="36.109375" style="20" customWidth="1"/>
    <col min="2061" max="2069" width="15.6640625" style="20" customWidth="1"/>
    <col min="2070" max="2304" width="9.109375" style="20"/>
    <col min="2305" max="2305" width="4" style="20" customWidth="1"/>
    <col min="2306" max="2306" width="11.6640625" style="20" customWidth="1"/>
    <col min="2307" max="2307" width="9.5546875" style="20" customWidth="1"/>
    <col min="2308" max="2308" width="9.44140625" style="20" customWidth="1"/>
    <col min="2309" max="2309" width="14.5546875" style="20" customWidth="1"/>
    <col min="2310" max="2310" width="10.33203125" style="20" bestFit="1" customWidth="1"/>
    <col min="2311" max="2311" width="13" style="20" customWidth="1"/>
    <col min="2312" max="2312" width="15.6640625" style="20" customWidth="1"/>
    <col min="2313" max="2313" width="10.33203125" style="20" customWidth="1"/>
    <col min="2314" max="2314" width="17.109375" style="20" customWidth="1"/>
    <col min="2315" max="2315" width="24.109375" style="20" customWidth="1"/>
    <col min="2316" max="2316" width="36.109375" style="20" customWidth="1"/>
    <col min="2317" max="2325" width="15.6640625" style="20" customWidth="1"/>
    <col min="2326" max="2560" width="9.109375" style="20"/>
    <col min="2561" max="2561" width="4" style="20" customWidth="1"/>
    <col min="2562" max="2562" width="11.6640625" style="20" customWidth="1"/>
    <col min="2563" max="2563" width="9.5546875" style="20" customWidth="1"/>
    <col min="2564" max="2564" width="9.44140625" style="20" customWidth="1"/>
    <col min="2565" max="2565" width="14.5546875" style="20" customWidth="1"/>
    <col min="2566" max="2566" width="10.33203125" style="20" bestFit="1" customWidth="1"/>
    <col min="2567" max="2567" width="13" style="20" customWidth="1"/>
    <col min="2568" max="2568" width="15.6640625" style="20" customWidth="1"/>
    <col min="2569" max="2569" width="10.33203125" style="20" customWidth="1"/>
    <col min="2570" max="2570" width="17.109375" style="20" customWidth="1"/>
    <col min="2571" max="2571" width="24.109375" style="20" customWidth="1"/>
    <col min="2572" max="2572" width="36.109375" style="20" customWidth="1"/>
    <col min="2573" max="2581" width="15.6640625" style="20" customWidth="1"/>
    <col min="2582" max="2816" width="9.109375" style="20"/>
    <col min="2817" max="2817" width="4" style="20" customWidth="1"/>
    <col min="2818" max="2818" width="11.6640625" style="20" customWidth="1"/>
    <col min="2819" max="2819" width="9.5546875" style="20" customWidth="1"/>
    <col min="2820" max="2820" width="9.44140625" style="20" customWidth="1"/>
    <col min="2821" max="2821" width="14.5546875" style="20" customWidth="1"/>
    <col min="2822" max="2822" width="10.33203125" style="20" bestFit="1" customWidth="1"/>
    <col min="2823" max="2823" width="13" style="20" customWidth="1"/>
    <col min="2824" max="2824" width="15.6640625" style="20" customWidth="1"/>
    <col min="2825" max="2825" width="10.33203125" style="20" customWidth="1"/>
    <col min="2826" max="2826" width="17.109375" style="20" customWidth="1"/>
    <col min="2827" max="2827" width="24.109375" style="20" customWidth="1"/>
    <col min="2828" max="2828" width="36.109375" style="20" customWidth="1"/>
    <col min="2829" max="2837" width="15.6640625" style="20" customWidth="1"/>
    <col min="2838" max="3072" width="9.109375" style="20"/>
    <col min="3073" max="3073" width="4" style="20" customWidth="1"/>
    <col min="3074" max="3074" width="11.6640625" style="20" customWidth="1"/>
    <col min="3075" max="3075" width="9.5546875" style="20" customWidth="1"/>
    <col min="3076" max="3076" width="9.44140625" style="20" customWidth="1"/>
    <col min="3077" max="3077" width="14.5546875" style="20" customWidth="1"/>
    <col min="3078" max="3078" width="10.33203125" style="20" bestFit="1" customWidth="1"/>
    <col min="3079" max="3079" width="13" style="20" customWidth="1"/>
    <col min="3080" max="3080" width="15.6640625" style="20" customWidth="1"/>
    <col min="3081" max="3081" width="10.33203125" style="20" customWidth="1"/>
    <col min="3082" max="3082" width="17.109375" style="20" customWidth="1"/>
    <col min="3083" max="3083" width="24.109375" style="20" customWidth="1"/>
    <col min="3084" max="3084" width="36.109375" style="20" customWidth="1"/>
    <col min="3085" max="3093" width="15.6640625" style="20" customWidth="1"/>
    <col min="3094" max="3328" width="9.109375" style="20"/>
    <col min="3329" max="3329" width="4" style="20" customWidth="1"/>
    <col min="3330" max="3330" width="11.6640625" style="20" customWidth="1"/>
    <col min="3331" max="3331" width="9.5546875" style="20" customWidth="1"/>
    <col min="3332" max="3332" width="9.44140625" style="20" customWidth="1"/>
    <col min="3333" max="3333" width="14.5546875" style="20" customWidth="1"/>
    <col min="3334" max="3334" width="10.33203125" style="20" bestFit="1" customWidth="1"/>
    <col min="3335" max="3335" width="13" style="20" customWidth="1"/>
    <col min="3336" max="3336" width="15.6640625" style="20" customWidth="1"/>
    <col min="3337" max="3337" width="10.33203125" style="20" customWidth="1"/>
    <col min="3338" max="3338" width="17.109375" style="20" customWidth="1"/>
    <col min="3339" max="3339" width="24.109375" style="20" customWidth="1"/>
    <col min="3340" max="3340" width="36.109375" style="20" customWidth="1"/>
    <col min="3341" max="3349" width="15.6640625" style="20" customWidth="1"/>
    <col min="3350" max="3584" width="9.109375" style="20"/>
    <col min="3585" max="3585" width="4" style="20" customWidth="1"/>
    <col min="3586" max="3586" width="11.6640625" style="20" customWidth="1"/>
    <col min="3587" max="3587" width="9.5546875" style="20" customWidth="1"/>
    <col min="3588" max="3588" width="9.44140625" style="20" customWidth="1"/>
    <col min="3589" max="3589" width="14.5546875" style="20" customWidth="1"/>
    <col min="3590" max="3590" width="10.33203125" style="20" bestFit="1" customWidth="1"/>
    <col min="3591" max="3591" width="13" style="20" customWidth="1"/>
    <col min="3592" max="3592" width="15.6640625" style="20" customWidth="1"/>
    <col min="3593" max="3593" width="10.33203125" style="20" customWidth="1"/>
    <col min="3594" max="3594" width="17.109375" style="20" customWidth="1"/>
    <col min="3595" max="3595" width="24.109375" style="20" customWidth="1"/>
    <col min="3596" max="3596" width="36.109375" style="20" customWidth="1"/>
    <col min="3597" max="3605" width="15.6640625" style="20" customWidth="1"/>
    <col min="3606" max="3840" width="9.109375" style="20"/>
    <col min="3841" max="3841" width="4" style="20" customWidth="1"/>
    <col min="3842" max="3842" width="11.6640625" style="20" customWidth="1"/>
    <col min="3843" max="3843" width="9.5546875" style="20" customWidth="1"/>
    <col min="3844" max="3844" width="9.44140625" style="20" customWidth="1"/>
    <col min="3845" max="3845" width="14.5546875" style="20" customWidth="1"/>
    <col min="3846" max="3846" width="10.33203125" style="20" bestFit="1" customWidth="1"/>
    <col min="3847" max="3847" width="13" style="20" customWidth="1"/>
    <col min="3848" max="3848" width="15.6640625" style="20" customWidth="1"/>
    <col min="3849" max="3849" width="10.33203125" style="20" customWidth="1"/>
    <col min="3850" max="3850" width="17.109375" style="20" customWidth="1"/>
    <col min="3851" max="3851" width="24.109375" style="20" customWidth="1"/>
    <col min="3852" max="3852" width="36.109375" style="20" customWidth="1"/>
    <col min="3853" max="3861" width="15.6640625" style="20" customWidth="1"/>
    <col min="3862" max="4096" width="9.109375" style="20"/>
    <col min="4097" max="4097" width="4" style="20" customWidth="1"/>
    <col min="4098" max="4098" width="11.6640625" style="20" customWidth="1"/>
    <col min="4099" max="4099" width="9.5546875" style="20" customWidth="1"/>
    <col min="4100" max="4100" width="9.44140625" style="20" customWidth="1"/>
    <col min="4101" max="4101" width="14.5546875" style="20" customWidth="1"/>
    <col min="4102" max="4102" width="10.33203125" style="20" bestFit="1" customWidth="1"/>
    <col min="4103" max="4103" width="13" style="20" customWidth="1"/>
    <col min="4104" max="4104" width="15.6640625" style="20" customWidth="1"/>
    <col min="4105" max="4105" width="10.33203125" style="20" customWidth="1"/>
    <col min="4106" max="4106" width="17.109375" style="20" customWidth="1"/>
    <col min="4107" max="4107" width="24.109375" style="20" customWidth="1"/>
    <col min="4108" max="4108" width="36.109375" style="20" customWidth="1"/>
    <col min="4109" max="4117" width="15.6640625" style="20" customWidth="1"/>
    <col min="4118" max="4352" width="9.109375" style="20"/>
    <col min="4353" max="4353" width="4" style="20" customWidth="1"/>
    <col min="4354" max="4354" width="11.6640625" style="20" customWidth="1"/>
    <col min="4355" max="4355" width="9.5546875" style="20" customWidth="1"/>
    <col min="4356" max="4356" width="9.44140625" style="20" customWidth="1"/>
    <col min="4357" max="4357" width="14.5546875" style="20" customWidth="1"/>
    <col min="4358" max="4358" width="10.33203125" style="20" bestFit="1" customWidth="1"/>
    <col min="4359" max="4359" width="13" style="20" customWidth="1"/>
    <col min="4360" max="4360" width="15.6640625" style="20" customWidth="1"/>
    <col min="4361" max="4361" width="10.33203125" style="20" customWidth="1"/>
    <col min="4362" max="4362" width="17.109375" style="20" customWidth="1"/>
    <col min="4363" max="4363" width="24.109375" style="20" customWidth="1"/>
    <col min="4364" max="4364" width="36.109375" style="20" customWidth="1"/>
    <col min="4365" max="4373" width="15.6640625" style="20" customWidth="1"/>
    <col min="4374" max="4608" width="9.109375" style="20"/>
    <col min="4609" max="4609" width="4" style="20" customWidth="1"/>
    <col min="4610" max="4610" width="11.6640625" style="20" customWidth="1"/>
    <col min="4611" max="4611" width="9.5546875" style="20" customWidth="1"/>
    <col min="4612" max="4612" width="9.44140625" style="20" customWidth="1"/>
    <col min="4613" max="4613" width="14.5546875" style="20" customWidth="1"/>
    <col min="4614" max="4614" width="10.33203125" style="20" bestFit="1" customWidth="1"/>
    <col min="4615" max="4615" width="13" style="20" customWidth="1"/>
    <col min="4616" max="4616" width="15.6640625" style="20" customWidth="1"/>
    <col min="4617" max="4617" width="10.33203125" style="20" customWidth="1"/>
    <col min="4618" max="4618" width="17.109375" style="20" customWidth="1"/>
    <col min="4619" max="4619" width="24.109375" style="20" customWidth="1"/>
    <col min="4620" max="4620" width="36.109375" style="20" customWidth="1"/>
    <col min="4621" max="4629" width="15.6640625" style="20" customWidth="1"/>
    <col min="4630" max="4864" width="9.109375" style="20"/>
    <col min="4865" max="4865" width="4" style="20" customWidth="1"/>
    <col min="4866" max="4866" width="11.6640625" style="20" customWidth="1"/>
    <col min="4867" max="4867" width="9.5546875" style="20" customWidth="1"/>
    <col min="4868" max="4868" width="9.44140625" style="20" customWidth="1"/>
    <col min="4869" max="4869" width="14.5546875" style="20" customWidth="1"/>
    <col min="4870" max="4870" width="10.33203125" style="20" bestFit="1" customWidth="1"/>
    <col min="4871" max="4871" width="13" style="20" customWidth="1"/>
    <col min="4872" max="4872" width="15.6640625" style="20" customWidth="1"/>
    <col min="4873" max="4873" width="10.33203125" style="20" customWidth="1"/>
    <col min="4874" max="4874" width="17.109375" style="20" customWidth="1"/>
    <col min="4875" max="4875" width="24.109375" style="20" customWidth="1"/>
    <col min="4876" max="4876" width="36.109375" style="20" customWidth="1"/>
    <col min="4877" max="4885" width="15.6640625" style="20" customWidth="1"/>
    <col min="4886" max="5120" width="9.109375" style="20"/>
    <col min="5121" max="5121" width="4" style="20" customWidth="1"/>
    <col min="5122" max="5122" width="11.6640625" style="20" customWidth="1"/>
    <col min="5123" max="5123" width="9.5546875" style="20" customWidth="1"/>
    <col min="5124" max="5124" width="9.44140625" style="20" customWidth="1"/>
    <col min="5125" max="5125" width="14.5546875" style="20" customWidth="1"/>
    <col min="5126" max="5126" width="10.33203125" style="20" bestFit="1" customWidth="1"/>
    <col min="5127" max="5127" width="13" style="20" customWidth="1"/>
    <col min="5128" max="5128" width="15.6640625" style="20" customWidth="1"/>
    <col min="5129" max="5129" width="10.33203125" style="20" customWidth="1"/>
    <col min="5130" max="5130" width="17.109375" style="20" customWidth="1"/>
    <col min="5131" max="5131" width="24.109375" style="20" customWidth="1"/>
    <col min="5132" max="5132" width="36.109375" style="20" customWidth="1"/>
    <col min="5133" max="5141" width="15.6640625" style="20" customWidth="1"/>
    <col min="5142" max="5376" width="9.109375" style="20"/>
    <col min="5377" max="5377" width="4" style="20" customWidth="1"/>
    <col min="5378" max="5378" width="11.6640625" style="20" customWidth="1"/>
    <col min="5379" max="5379" width="9.5546875" style="20" customWidth="1"/>
    <col min="5380" max="5380" width="9.44140625" style="20" customWidth="1"/>
    <col min="5381" max="5381" width="14.5546875" style="20" customWidth="1"/>
    <col min="5382" max="5382" width="10.33203125" style="20" bestFit="1" customWidth="1"/>
    <col min="5383" max="5383" width="13" style="20" customWidth="1"/>
    <col min="5384" max="5384" width="15.6640625" style="20" customWidth="1"/>
    <col min="5385" max="5385" width="10.33203125" style="20" customWidth="1"/>
    <col min="5386" max="5386" width="17.109375" style="20" customWidth="1"/>
    <col min="5387" max="5387" width="24.109375" style="20" customWidth="1"/>
    <col min="5388" max="5388" width="36.109375" style="20" customWidth="1"/>
    <col min="5389" max="5397" width="15.6640625" style="20" customWidth="1"/>
    <col min="5398" max="5632" width="9.109375" style="20"/>
    <col min="5633" max="5633" width="4" style="20" customWidth="1"/>
    <col min="5634" max="5634" width="11.6640625" style="20" customWidth="1"/>
    <col min="5635" max="5635" width="9.5546875" style="20" customWidth="1"/>
    <col min="5636" max="5636" width="9.44140625" style="20" customWidth="1"/>
    <col min="5637" max="5637" width="14.5546875" style="20" customWidth="1"/>
    <col min="5638" max="5638" width="10.33203125" style="20" bestFit="1" customWidth="1"/>
    <col min="5639" max="5639" width="13" style="20" customWidth="1"/>
    <col min="5640" max="5640" width="15.6640625" style="20" customWidth="1"/>
    <col min="5641" max="5641" width="10.33203125" style="20" customWidth="1"/>
    <col min="5642" max="5642" width="17.109375" style="20" customWidth="1"/>
    <col min="5643" max="5643" width="24.109375" style="20" customWidth="1"/>
    <col min="5644" max="5644" width="36.109375" style="20" customWidth="1"/>
    <col min="5645" max="5653" width="15.6640625" style="20" customWidth="1"/>
    <col min="5654" max="5888" width="9.109375" style="20"/>
    <col min="5889" max="5889" width="4" style="20" customWidth="1"/>
    <col min="5890" max="5890" width="11.6640625" style="20" customWidth="1"/>
    <col min="5891" max="5891" width="9.5546875" style="20" customWidth="1"/>
    <col min="5892" max="5892" width="9.44140625" style="20" customWidth="1"/>
    <col min="5893" max="5893" width="14.5546875" style="20" customWidth="1"/>
    <col min="5894" max="5894" width="10.33203125" style="20" bestFit="1" customWidth="1"/>
    <col min="5895" max="5895" width="13" style="20" customWidth="1"/>
    <col min="5896" max="5896" width="15.6640625" style="20" customWidth="1"/>
    <col min="5897" max="5897" width="10.33203125" style="20" customWidth="1"/>
    <col min="5898" max="5898" width="17.109375" style="20" customWidth="1"/>
    <col min="5899" max="5899" width="24.109375" style="20" customWidth="1"/>
    <col min="5900" max="5900" width="36.109375" style="20" customWidth="1"/>
    <col min="5901" max="5909" width="15.6640625" style="20" customWidth="1"/>
    <col min="5910" max="6144" width="9.109375" style="20"/>
    <col min="6145" max="6145" width="4" style="20" customWidth="1"/>
    <col min="6146" max="6146" width="11.6640625" style="20" customWidth="1"/>
    <col min="6147" max="6147" width="9.5546875" style="20" customWidth="1"/>
    <col min="6148" max="6148" width="9.44140625" style="20" customWidth="1"/>
    <col min="6149" max="6149" width="14.5546875" style="20" customWidth="1"/>
    <col min="6150" max="6150" width="10.33203125" style="20" bestFit="1" customWidth="1"/>
    <col min="6151" max="6151" width="13" style="20" customWidth="1"/>
    <col min="6152" max="6152" width="15.6640625" style="20" customWidth="1"/>
    <col min="6153" max="6153" width="10.33203125" style="20" customWidth="1"/>
    <col min="6154" max="6154" width="17.109375" style="20" customWidth="1"/>
    <col min="6155" max="6155" width="24.109375" style="20" customWidth="1"/>
    <col min="6156" max="6156" width="36.109375" style="20" customWidth="1"/>
    <col min="6157" max="6165" width="15.6640625" style="20" customWidth="1"/>
    <col min="6166" max="6400" width="9.109375" style="20"/>
    <col min="6401" max="6401" width="4" style="20" customWidth="1"/>
    <col min="6402" max="6402" width="11.6640625" style="20" customWidth="1"/>
    <col min="6403" max="6403" width="9.5546875" style="20" customWidth="1"/>
    <col min="6404" max="6404" width="9.44140625" style="20" customWidth="1"/>
    <col min="6405" max="6405" width="14.5546875" style="20" customWidth="1"/>
    <col min="6406" max="6406" width="10.33203125" style="20" bestFit="1" customWidth="1"/>
    <col min="6407" max="6407" width="13" style="20" customWidth="1"/>
    <col min="6408" max="6408" width="15.6640625" style="20" customWidth="1"/>
    <col min="6409" max="6409" width="10.33203125" style="20" customWidth="1"/>
    <col min="6410" max="6410" width="17.109375" style="20" customWidth="1"/>
    <col min="6411" max="6411" width="24.109375" style="20" customWidth="1"/>
    <col min="6412" max="6412" width="36.109375" style="20" customWidth="1"/>
    <col min="6413" max="6421" width="15.6640625" style="20" customWidth="1"/>
    <col min="6422" max="6656" width="9.109375" style="20"/>
    <col min="6657" max="6657" width="4" style="20" customWidth="1"/>
    <col min="6658" max="6658" width="11.6640625" style="20" customWidth="1"/>
    <col min="6659" max="6659" width="9.5546875" style="20" customWidth="1"/>
    <col min="6660" max="6660" width="9.44140625" style="20" customWidth="1"/>
    <col min="6661" max="6661" width="14.5546875" style="20" customWidth="1"/>
    <col min="6662" max="6662" width="10.33203125" style="20" bestFit="1" customWidth="1"/>
    <col min="6663" max="6663" width="13" style="20" customWidth="1"/>
    <col min="6664" max="6664" width="15.6640625" style="20" customWidth="1"/>
    <col min="6665" max="6665" width="10.33203125" style="20" customWidth="1"/>
    <col min="6666" max="6666" width="17.109375" style="20" customWidth="1"/>
    <col min="6667" max="6667" width="24.109375" style="20" customWidth="1"/>
    <col min="6668" max="6668" width="36.109375" style="20" customWidth="1"/>
    <col min="6669" max="6677" width="15.6640625" style="20" customWidth="1"/>
    <col min="6678" max="6912" width="9.109375" style="20"/>
    <col min="6913" max="6913" width="4" style="20" customWidth="1"/>
    <col min="6914" max="6914" width="11.6640625" style="20" customWidth="1"/>
    <col min="6915" max="6915" width="9.5546875" style="20" customWidth="1"/>
    <col min="6916" max="6916" width="9.44140625" style="20" customWidth="1"/>
    <col min="6917" max="6917" width="14.5546875" style="20" customWidth="1"/>
    <col min="6918" max="6918" width="10.33203125" style="20" bestFit="1" customWidth="1"/>
    <col min="6919" max="6919" width="13" style="20" customWidth="1"/>
    <col min="6920" max="6920" width="15.6640625" style="20" customWidth="1"/>
    <col min="6921" max="6921" width="10.33203125" style="20" customWidth="1"/>
    <col min="6922" max="6922" width="17.109375" style="20" customWidth="1"/>
    <col min="6923" max="6923" width="24.109375" style="20" customWidth="1"/>
    <col min="6924" max="6924" width="36.109375" style="20" customWidth="1"/>
    <col min="6925" max="6933" width="15.6640625" style="20" customWidth="1"/>
    <col min="6934" max="7168" width="9.109375" style="20"/>
    <col min="7169" max="7169" width="4" style="20" customWidth="1"/>
    <col min="7170" max="7170" width="11.6640625" style="20" customWidth="1"/>
    <col min="7171" max="7171" width="9.5546875" style="20" customWidth="1"/>
    <col min="7172" max="7172" width="9.44140625" style="20" customWidth="1"/>
    <col min="7173" max="7173" width="14.5546875" style="20" customWidth="1"/>
    <col min="7174" max="7174" width="10.33203125" style="20" bestFit="1" customWidth="1"/>
    <col min="7175" max="7175" width="13" style="20" customWidth="1"/>
    <col min="7176" max="7176" width="15.6640625" style="20" customWidth="1"/>
    <col min="7177" max="7177" width="10.33203125" style="20" customWidth="1"/>
    <col min="7178" max="7178" width="17.109375" style="20" customWidth="1"/>
    <col min="7179" max="7179" width="24.109375" style="20" customWidth="1"/>
    <col min="7180" max="7180" width="36.109375" style="20" customWidth="1"/>
    <col min="7181" max="7189" width="15.6640625" style="20" customWidth="1"/>
    <col min="7190" max="7424" width="9.109375" style="20"/>
    <col min="7425" max="7425" width="4" style="20" customWidth="1"/>
    <col min="7426" max="7426" width="11.6640625" style="20" customWidth="1"/>
    <col min="7427" max="7427" width="9.5546875" style="20" customWidth="1"/>
    <col min="7428" max="7428" width="9.44140625" style="20" customWidth="1"/>
    <col min="7429" max="7429" width="14.5546875" style="20" customWidth="1"/>
    <col min="7430" max="7430" width="10.33203125" style="20" bestFit="1" customWidth="1"/>
    <col min="7431" max="7431" width="13" style="20" customWidth="1"/>
    <col min="7432" max="7432" width="15.6640625" style="20" customWidth="1"/>
    <col min="7433" max="7433" width="10.33203125" style="20" customWidth="1"/>
    <col min="7434" max="7434" width="17.109375" style="20" customWidth="1"/>
    <col min="7435" max="7435" width="24.109375" style="20" customWidth="1"/>
    <col min="7436" max="7436" width="36.109375" style="20" customWidth="1"/>
    <col min="7437" max="7445" width="15.6640625" style="20" customWidth="1"/>
    <col min="7446" max="7680" width="9.109375" style="20"/>
    <col min="7681" max="7681" width="4" style="20" customWidth="1"/>
    <col min="7682" max="7682" width="11.6640625" style="20" customWidth="1"/>
    <col min="7683" max="7683" width="9.5546875" style="20" customWidth="1"/>
    <col min="7684" max="7684" width="9.44140625" style="20" customWidth="1"/>
    <col min="7685" max="7685" width="14.5546875" style="20" customWidth="1"/>
    <col min="7686" max="7686" width="10.33203125" style="20" bestFit="1" customWidth="1"/>
    <col min="7687" max="7687" width="13" style="20" customWidth="1"/>
    <col min="7688" max="7688" width="15.6640625" style="20" customWidth="1"/>
    <col min="7689" max="7689" width="10.33203125" style="20" customWidth="1"/>
    <col min="7690" max="7690" width="17.109375" style="20" customWidth="1"/>
    <col min="7691" max="7691" width="24.109375" style="20" customWidth="1"/>
    <col min="7692" max="7692" width="36.109375" style="20" customWidth="1"/>
    <col min="7693" max="7701" width="15.6640625" style="20" customWidth="1"/>
    <col min="7702" max="7936" width="9.109375" style="20"/>
    <col min="7937" max="7937" width="4" style="20" customWidth="1"/>
    <col min="7938" max="7938" width="11.6640625" style="20" customWidth="1"/>
    <col min="7939" max="7939" width="9.5546875" style="20" customWidth="1"/>
    <col min="7940" max="7940" width="9.44140625" style="20" customWidth="1"/>
    <col min="7941" max="7941" width="14.5546875" style="20" customWidth="1"/>
    <col min="7942" max="7942" width="10.33203125" style="20" bestFit="1" customWidth="1"/>
    <col min="7943" max="7943" width="13" style="20" customWidth="1"/>
    <col min="7944" max="7944" width="15.6640625" style="20" customWidth="1"/>
    <col min="7945" max="7945" width="10.33203125" style="20" customWidth="1"/>
    <col min="7946" max="7946" width="17.109375" style="20" customWidth="1"/>
    <col min="7947" max="7947" width="24.109375" style="20" customWidth="1"/>
    <col min="7948" max="7948" width="36.109375" style="20" customWidth="1"/>
    <col min="7949" max="7957" width="15.6640625" style="20" customWidth="1"/>
    <col min="7958" max="8192" width="9.109375" style="20"/>
    <col min="8193" max="8193" width="4" style="20" customWidth="1"/>
    <col min="8194" max="8194" width="11.6640625" style="20" customWidth="1"/>
    <col min="8195" max="8195" width="9.5546875" style="20" customWidth="1"/>
    <col min="8196" max="8196" width="9.44140625" style="20" customWidth="1"/>
    <col min="8197" max="8197" width="14.5546875" style="20" customWidth="1"/>
    <col min="8198" max="8198" width="10.33203125" style="20" bestFit="1" customWidth="1"/>
    <col min="8199" max="8199" width="13" style="20" customWidth="1"/>
    <col min="8200" max="8200" width="15.6640625" style="20" customWidth="1"/>
    <col min="8201" max="8201" width="10.33203125" style="20" customWidth="1"/>
    <col min="8202" max="8202" width="17.109375" style="20" customWidth="1"/>
    <col min="8203" max="8203" width="24.109375" style="20" customWidth="1"/>
    <col min="8204" max="8204" width="36.109375" style="20" customWidth="1"/>
    <col min="8205" max="8213" width="15.6640625" style="20" customWidth="1"/>
    <col min="8214" max="8448" width="9.109375" style="20"/>
    <col min="8449" max="8449" width="4" style="20" customWidth="1"/>
    <col min="8450" max="8450" width="11.6640625" style="20" customWidth="1"/>
    <col min="8451" max="8451" width="9.5546875" style="20" customWidth="1"/>
    <col min="8452" max="8452" width="9.44140625" style="20" customWidth="1"/>
    <col min="8453" max="8453" width="14.5546875" style="20" customWidth="1"/>
    <col min="8454" max="8454" width="10.33203125" style="20" bestFit="1" customWidth="1"/>
    <col min="8455" max="8455" width="13" style="20" customWidth="1"/>
    <col min="8456" max="8456" width="15.6640625" style="20" customWidth="1"/>
    <col min="8457" max="8457" width="10.33203125" style="20" customWidth="1"/>
    <col min="8458" max="8458" width="17.109375" style="20" customWidth="1"/>
    <col min="8459" max="8459" width="24.109375" style="20" customWidth="1"/>
    <col min="8460" max="8460" width="36.109375" style="20" customWidth="1"/>
    <col min="8461" max="8469" width="15.6640625" style="20" customWidth="1"/>
    <col min="8470" max="8704" width="9.109375" style="20"/>
    <col min="8705" max="8705" width="4" style="20" customWidth="1"/>
    <col min="8706" max="8706" width="11.6640625" style="20" customWidth="1"/>
    <col min="8707" max="8707" width="9.5546875" style="20" customWidth="1"/>
    <col min="8708" max="8708" width="9.44140625" style="20" customWidth="1"/>
    <col min="8709" max="8709" width="14.5546875" style="20" customWidth="1"/>
    <col min="8710" max="8710" width="10.33203125" style="20" bestFit="1" customWidth="1"/>
    <col min="8711" max="8711" width="13" style="20" customWidth="1"/>
    <col min="8712" max="8712" width="15.6640625" style="20" customWidth="1"/>
    <col min="8713" max="8713" width="10.33203125" style="20" customWidth="1"/>
    <col min="8714" max="8714" width="17.109375" style="20" customWidth="1"/>
    <col min="8715" max="8715" width="24.109375" style="20" customWidth="1"/>
    <col min="8716" max="8716" width="36.109375" style="20" customWidth="1"/>
    <col min="8717" max="8725" width="15.6640625" style="20" customWidth="1"/>
    <col min="8726" max="8960" width="9.109375" style="20"/>
    <col min="8961" max="8961" width="4" style="20" customWidth="1"/>
    <col min="8962" max="8962" width="11.6640625" style="20" customWidth="1"/>
    <col min="8963" max="8963" width="9.5546875" style="20" customWidth="1"/>
    <col min="8964" max="8964" width="9.44140625" style="20" customWidth="1"/>
    <col min="8965" max="8965" width="14.5546875" style="20" customWidth="1"/>
    <col min="8966" max="8966" width="10.33203125" style="20" bestFit="1" customWidth="1"/>
    <col min="8967" max="8967" width="13" style="20" customWidth="1"/>
    <col min="8968" max="8968" width="15.6640625" style="20" customWidth="1"/>
    <col min="8969" max="8969" width="10.33203125" style="20" customWidth="1"/>
    <col min="8970" max="8970" width="17.109375" style="20" customWidth="1"/>
    <col min="8971" max="8971" width="24.109375" style="20" customWidth="1"/>
    <col min="8972" max="8972" width="36.109375" style="20" customWidth="1"/>
    <col min="8973" max="8981" width="15.6640625" style="20" customWidth="1"/>
    <col min="8982" max="9216" width="9.109375" style="20"/>
    <col min="9217" max="9217" width="4" style="20" customWidth="1"/>
    <col min="9218" max="9218" width="11.6640625" style="20" customWidth="1"/>
    <col min="9219" max="9219" width="9.5546875" style="20" customWidth="1"/>
    <col min="9220" max="9220" width="9.44140625" style="20" customWidth="1"/>
    <col min="9221" max="9221" width="14.5546875" style="20" customWidth="1"/>
    <col min="9222" max="9222" width="10.33203125" style="20" bestFit="1" customWidth="1"/>
    <col min="9223" max="9223" width="13" style="20" customWidth="1"/>
    <col min="9224" max="9224" width="15.6640625" style="20" customWidth="1"/>
    <col min="9225" max="9225" width="10.33203125" style="20" customWidth="1"/>
    <col min="9226" max="9226" width="17.109375" style="20" customWidth="1"/>
    <col min="9227" max="9227" width="24.109375" style="20" customWidth="1"/>
    <col min="9228" max="9228" width="36.109375" style="20" customWidth="1"/>
    <col min="9229" max="9237" width="15.6640625" style="20" customWidth="1"/>
    <col min="9238" max="9472" width="9.109375" style="20"/>
    <col min="9473" max="9473" width="4" style="20" customWidth="1"/>
    <col min="9474" max="9474" width="11.6640625" style="20" customWidth="1"/>
    <col min="9475" max="9475" width="9.5546875" style="20" customWidth="1"/>
    <col min="9476" max="9476" width="9.44140625" style="20" customWidth="1"/>
    <col min="9477" max="9477" width="14.5546875" style="20" customWidth="1"/>
    <col min="9478" max="9478" width="10.33203125" style="20" bestFit="1" customWidth="1"/>
    <col min="9479" max="9479" width="13" style="20" customWidth="1"/>
    <col min="9480" max="9480" width="15.6640625" style="20" customWidth="1"/>
    <col min="9481" max="9481" width="10.33203125" style="20" customWidth="1"/>
    <col min="9482" max="9482" width="17.109375" style="20" customWidth="1"/>
    <col min="9483" max="9483" width="24.109375" style="20" customWidth="1"/>
    <col min="9484" max="9484" width="36.109375" style="20" customWidth="1"/>
    <col min="9485" max="9493" width="15.6640625" style="20" customWidth="1"/>
    <col min="9494" max="9728" width="9.109375" style="20"/>
    <col min="9729" max="9729" width="4" style="20" customWidth="1"/>
    <col min="9730" max="9730" width="11.6640625" style="20" customWidth="1"/>
    <col min="9731" max="9731" width="9.5546875" style="20" customWidth="1"/>
    <col min="9732" max="9732" width="9.44140625" style="20" customWidth="1"/>
    <col min="9733" max="9733" width="14.5546875" style="20" customWidth="1"/>
    <col min="9734" max="9734" width="10.33203125" style="20" bestFit="1" customWidth="1"/>
    <col min="9735" max="9735" width="13" style="20" customWidth="1"/>
    <col min="9736" max="9736" width="15.6640625" style="20" customWidth="1"/>
    <col min="9737" max="9737" width="10.33203125" style="20" customWidth="1"/>
    <col min="9738" max="9738" width="17.109375" style="20" customWidth="1"/>
    <col min="9739" max="9739" width="24.109375" style="20" customWidth="1"/>
    <col min="9740" max="9740" width="36.109375" style="20" customWidth="1"/>
    <col min="9741" max="9749" width="15.6640625" style="20" customWidth="1"/>
    <col min="9750" max="9984" width="9.109375" style="20"/>
    <col min="9985" max="9985" width="4" style="20" customWidth="1"/>
    <col min="9986" max="9986" width="11.6640625" style="20" customWidth="1"/>
    <col min="9987" max="9987" width="9.5546875" style="20" customWidth="1"/>
    <col min="9988" max="9988" width="9.44140625" style="20" customWidth="1"/>
    <col min="9989" max="9989" width="14.5546875" style="20" customWidth="1"/>
    <col min="9990" max="9990" width="10.33203125" style="20" bestFit="1" customWidth="1"/>
    <col min="9991" max="9991" width="13" style="20" customWidth="1"/>
    <col min="9992" max="9992" width="15.6640625" style="20" customWidth="1"/>
    <col min="9993" max="9993" width="10.33203125" style="20" customWidth="1"/>
    <col min="9994" max="9994" width="17.109375" style="20" customWidth="1"/>
    <col min="9995" max="9995" width="24.109375" style="20" customWidth="1"/>
    <col min="9996" max="9996" width="36.109375" style="20" customWidth="1"/>
    <col min="9997" max="10005" width="15.6640625" style="20" customWidth="1"/>
    <col min="10006" max="10240" width="9.109375" style="20"/>
    <col min="10241" max="10241" width="4" style="20" customWidth="1"/>
    <col min="10242" max="10242" width="11.6640625" style="20" customWidth="1"/>
    <col min="10243" max="10243" width="9.5546875" style="20" customWidth="1"/>
    <col min="10244" max="10244" width="9.44140625" style="20" customWidth="1"/>
    <col min="10245" max="10245" width="14.5546875" style="20" customWidth="1"/>
    <col min="10246" max="10246" width="10.33203125" style="20" bestFit="1" customWidth="1"/>
    <col min="10247" max="10247" width="13" style="20" customWidth="1"/>
    <col min="10248" max="10248" width="15.6640625" style="20" customWidth="1"/>
    <col min="10249" max="10249" width="10.33203125" style="20" customWidth="1"/>
    <col min="10250" max="10250" width="17.109375" style="20" customWidth="1"/>
    <col min="10251" max="10251" width="24.109375" style="20" customWidth="1"/>
    <col min="10252" max="10252" width="36.109375" style="20" customWidth="1"/>
    <col min="10253" max="10261" width="15.6640625" style="20" customWidth="1"/>
    <col min="10262" max="10496" width="9.109375" style="20"/>
    <col min="10497" max="10497" width="4" style="20" customWidth="1"/>
    <col min="10498" max="10498" width="11.6640625" style="20" customWidth="1"/>
    <col min="10499" max="10499" width="9.5546875" style="20" customWidth="1"/>
    <col min="10500" max="10500" width="9.44140625" style="20" customWidth="1"/>
    <col min="10501" max="10501" width="14.5546875" style="20" customWidth="1"/>
    <col min="10502" max="10502" width="10.33203125" style="20" bestFit="1" customWidth="1"/>
    <col min="10503" max="10503" width="13" style="20" customWidth="1"/>
    <col min="10504" max="10504" width="15.6640625" style="20" customWidth="1"/>
    <col min="10505" max="10505" width="10.33203125" style="20" customWidth="1"/>
    <col min="10506" max="10506" width="17.109375" style="20" customWidth="1"/>
    <col min="10507" max="10507" width="24.109375" style="20" customWidth="1"/>
    <col min="10508" max="10508" width="36.109375" style="20" customWidth="1"/>
    <col min="10509" max="10517" width="15.6640625" style="20" customWidth="1"/>
    <col min="10518" max="10752" width="9.109375" style="20"/>
    <col min="10753" max="10753" width="4" style="20" customWidth="1"/>
    <col min="10754" max="10754" width="11.6640625" style="20" customWidth="1"/>
    <col min="10755" max="10755" width="9.5546875" style="20" customWidth="1"/>
    <col min="10756" max="10756" width="9.44140625" style="20" customWidth="1"/>
    <col min="10757" max="10757" width="14.5546875" style="20" customWidth="1"/>
    <col min="10758" max="10758" width="10.33203125" style="20" bestFit="1" customWidth="1"/>
    <col min="10759" max="10759" width="13" style="20" customWidth="1"/>
    <col min="10760" max="10760" width="15.6640625" style="20" customWidth="1"/>
    <col min="10761" max="10761" width="10.33203125" style="20" customWidth="1"/>
    <col min="10762" max="10762" width="17.109375" style="20" customWidth="1"/>
    <col min="10763" max="10763" width="24.109375" style="20" customWidth="1"/>
    <col min="10764" max="10764" width="36.109375" style="20" customWidth="1"/>
    <col min="10765" max="10773" width="15.6640625" style="20" customWidth="1"/>
    <col min="10774" max="11008" width="9.109375" style="20"/>
    <col min="11009" max="11009" width="4" style="20" customWidth="1"/>
    <col min="11010" max="11010" width="11.6640625" style="20" customWidth="1"/>
    <col min="11011" max="11011" width="9.5546875" style="20" customWidth="1"/>
    <col min="11012" max="11012" width="9.44140625" style="20" customWidth="1"/>
    <col min="11013" max="11013" width="14.5546875" style="20" customWidth="1"/>
    <col min="11014" max="11014" width="10.33203125" style="20" bestFit="1" customWidth="1"/>
    <col min="11015" max="11015" width="13" style="20" customWidth="1"/>
    <col min="11016" max="11016" width="15.6640625" style="20" customWidth="1"/>
    <col min="11017" max="11017" width="10.33203125" style="20" customWidth="1"/>
    <col min="11018" max="11018" width="17.109375" style="20" customWidth="1"/>
    <col min="11019" max="11019" width="24.109375" style="20" customWidth="1"/>
    <col min="11020" max="11020" width="36.109375" style="20" customWidth="1"/>
    <col min="11021" max="11029" width="15.6640625" style="20" customWidth="1"/>
    <col min="11030" max="11264" width="9.109375" style="20"/>
    <col min="11265" max="11265" width="4" style="20" customWidth="1"/>
    <col min="11266" max="11266" width="11.6640625" style="20" customWidth="1"/>
    <col min="11267" max="11267" width="9.5546875" style="20" customWidth="1"/>
    <col min="11268" max="11268" width="9.44140625" style="20" customWidth="1"/>
    <col min="11269" max="11269" width="14.5546875" style="20" customWidth="1"/>
    <col min="11270" max="11270" width="10.33203125" style="20" bestFit="1" customWidth="1"/>
    <col min="11271" max="11271" width="13" style="20" customWidth="1"/>
    <col min="11272" max="11272" width="15.6640625" style="20" customWidth="1"/>
    <col min="11273" max="11273" width="10.33203125" style="20" customWidth="1"/>
    <col min="11274" max="11274" width="17.109375" style="20" customWidth="1"/>
    <col min="11275" max="11275" width="24.109375" style="20" customWidth="1"/>
    <col min="11276" max="11276" width="36.109375" style="20" customWidth="1"/>
    <col min="11277" max="11285" width="15.6640625" style="20" customWidth="1"/>
    <col min="11286" max="11520" width="9.109375" style="20"/>
    <col min="11521" max="11521" width="4" style="20" customWidth="1"/>
    <col min="11522" max="11522" width="11.6640625" style="20" customWidth="1"/>
    <col min="11523" max="11523" width="9.5546875" style="20" customWidth="1"/>
    <col min="11524" max="11524" width="9.44140625" style="20" customWidth="1"/>
    <col min="11525" max="11525" width="14.5546875" style="20" customWidth="1"/>
    <col min="11526" max="11526" width="10.33203125" style="20" bestFit="1" customWidth="1"/>
    <col min="11527" max="11527" width="13" style="20" customWidth="1"/>
    <col min="11528" max="11528" width="15.6640625" style="20" customWidth="1"/>
    <col min="11529" max="11529" width="10.33203125" style="20" customWidth="1"/>
    <col min="11530" max="11530" width="17.109375" style="20" customWidth="1"/>
    <col min="11531" max="11531" width="24.109375" style="20" customWidth="1"/>
    <col min="11532" max="11532" width="36.109375" style="20" customWidth="1"/>
    <col min="11533" max="11541" width="15.6640625" style="20" customWidth="1"/>
    <col min="11542" max="11776" width="9.109375" style="20"/>
    <col min="11777" max="11777" width="4" style="20" customWidth="1"/>
    <col min="11778" max="11778" width="11.6640625" style="20" customWidth="1"/>
    <col min="11779" max="11779" width="9.5546875" style="20" customWidth="1"/>
    <col min="11780" max="11780" width="9.44140625" style="20" customWidth="1"/>
    <col min="11781" max="11781" width="14.5546875" style="20" customWidth="1"/>
    <col min="11782" max="11782" width="10.33203125" style="20" bestFit="1" customWidth="1"/>
    <col min="11783" max="11783" width="13" style="20" customWidth="1"/>
    <col min="11784" max="11784" width="15.6640625" style="20" customWidth="1"/>
    <col min="11785" max="11785" width="10.33203125" style="20" customWidth="1"/>
    <col min="11786" max="11786" width="17.109375" style="20" customWidth="1"/>
    <col min="11787" max="11787" width="24.109375" style="20" customWidth="1"/>
    <col min="11788" max="11788" width="36.109375" style="20" customWidth="1"/>
    <col min="11789" max="11797" width="15.6640625" style="20" customWidth="1"/>
    <col min="11798" max="12032" width="9.109375" style="20"/>
    <col min="12033" max="12033" width="4" style="20" customWidth="1"/>
    <col min="12034" max="12034" width="11.6640625" style="20" customWidth="1"/>
    <col min="12035" max="12035" width="9.5546875" style="20" customWidth="1"/>
    <col min="12036" max="12036" width="9.44140625" style="20" customWidth="1"/>
    <col min="12037" max="12037" width="14.5546875" style="20" customWidth="1"/>
    <col min="12038" max="12038" width="10.33203125" style="20" bestFit="1" customWidth="1"/>
    <col min="12039" max="12039" width="13" style="20" customWidth="1"/>
    <col min="12040" max="12040" width="15.6640625" style="20" customWidth="1"/>
    <col min="12041" max="12041" width="10.33203125" style="20" customWidth="1"/>
    <col min="12042" max="12042" width="17.109375" style="20" customWidth="1"/>
    <col min="12043" max="12043" width="24.109375" style="20" customWidth="1"/>
    <col min="12044" max="12044" width="36.109375" style="20" customWidth="1"/>
    <col min="12045" max="12053" width="15.6640625" style="20" customWidth="1"/>
    <col min="12054" max="12288" width="9.109375" style="20"/>
    <col min="12289" max="12289" width="4" style="20" customWidth="1"/>
    <col min="12290" max="12290" width="11.6640625" style="20" customWidth="1"/>
    <col min="12291" max="12291" width="9.5546875" style="20" customWidth="1"/>
    <col min="12292" max="12292" width="9.44140625" style="20" customWidth="1"/>
    <col min="12293" max="12293" width="14.5546875" style="20" customWidth="1"/>
    <col min="12294" max="12294" width="10.33203125" style="20" bestFit="1" customWidth="1"/>
    <col min="12295" max="12295" width="13" style="20" customWidth="1"/>
    <col min="12296" max="12296" width="15.6640625" style="20" customWidth="1"/>
    <col min="12297" max="12297" width="10.33203125" style="20" customWidth="1"/>
    <col min="12298" max="12298" width="17.109375" style="20" customWidth="1"/>
    <col min="12299" max="12299" width="24.109375" style="20" customWidth="1"/>
    <col min="12300" max="12300" width="36.109375" style="20" customWidth="1"/>
    <col min="12301" max="12309" width="15.6640625" style="20" customWidth="1"/>
    <col min="12310" max="12544" width="9.109375" style="20"/>
    <col min="12545" max="12545" width="4" style="20" customWidth="1"/>
    <col min="12546" max="12546" width="11.6640625" style="20" customWidth="1"/>
    <col min="12547" max="12547" width="9.5546875" style="20" customWidth="1"/>
    <col min="12548" max="12548" width="9.44140625" style="20" customWidth="1"/>
    <col min="12549" max="12549" width="14.5546875" style="20" customWidth="1"/>
    <col min="12550" max="12550" width="10.33203125" style="20" bestFit="1" customWidth="1"/>
    <col min="12551" max="12551" width="13" style="20" customWidth="1"/>
    <col min="12552" max="12552" width="15.6640625" style="20" customWidth="1"/>
    <col min="12553" max="12553" width="10.33203125" style="20" customWidth="1"/>
    <col min="12554" max="12554" width="17.109375" style="20" customWidth="1"/>
    <col min="12555" max="12555" width="24.109375" style="20" customWidth="1"/>
    <col min="12556" max="12556" width="36.109375" style="20" customWidth="1"/>
    <col min="12557" max="12565" width="15.6640625" style="20" customWidth="1"/>
    <col min="12566" max="12800" width="9.109375" style="20"/>
    <col min="12801" max="12801" width="4" style="20" customWidth="1"/>
    <col min="12802" max="12802" width="11.6640625" style="20" customWidth="1"/>
    <col min="12803" max="12803" width="9.5546875" style="20" customWidth="1"/>
    <col min="12804" max="12804" width="9.44140625" style="20" customWidth="1"/>
    <col min="12805" max="12805" width="14.5546875" style="20" customWidth="1"/>
    <col min="12806" max="12806" width="10.33203125" style="20" bestFit="1" customWidth="1"/>
    <col min="12807" max="12807" width="13" style="20" customWidth="1"/>
    <col min="12808" max="12808" width="15.6640625" style="20" customWidth="1"/>
    <col min="12809" max="12809" width="10.33203125" style="20" customWidth="1"/>
    <col min="12810" max="12810" width="17.109375" style="20" customWidth="1"/>
    <col min="12811" max="12811" width="24.109375" style="20" customWidth="1"/>
    <col min="12812" max="12812" width="36.109375" style="20" customWidth="1"/>
    <col min="12813" max="12821" width="15.6640625" style="20" customWidth="1"/>
    <col min="12822" max="13056" width="9.109375" style="20"/>
    <col min="13057" max="13057" width="4" style="20" customWidth="1"/>
    <col min="13058" max="13058" width="11.6640625" style="20" customWidth="1"/>
    <col min="13059" max="13059" width="9.5546875" style="20" customWidth="1"/>
    <col min="13060" max="13060" width="9.44140625" style="20" customWidth="1"/>
    <col min="13061" max="13061" width="14.5546875" style="20" customWidth="1"/>
    <col min="13062" max="13062" width="10.33203125" style="20" bestFit="1" customWidth="1"/>
    <col min="13063" max="13063" width="13" style="20" customWidth="1"/>
    <col min="13064" max="13064" width="15.6640625" style="20" customWidth="1"/>
    <col min="13065" max="13065" width="10.33203125" style="20" customWidth="1"/>
    <col min="13066" max="13066" width="17.109375" style="20" customWidth="1"/>
    <col min="13067" max="13067" width="24.109375" style="20" customWidth="1"/>
    <col min="13068" max="13068" width="36.109375" style="20" customWidth="1"/>
    <col min="13069" max="13077" width="15.6640625" style="20" customWidth="1"/>
    <col min="13078" max="13312" width="9.109375" style="20"/>
    <col min="13313" max="13313" width="4" style="20" customWidth="1"/>
    <col min="13314" max="13314" width="11.6640625" style="20" customWidth="1"/>
    <col min="13315" max="13315" width="9.5546875" style="20" customWidth="1"/>
    <col min="13316" max="13316" width="9.44140625" style="20" customWidth="1"/>
    <col min="13317" max="13317" width="14.5546875" style="20" customWidth="1"/>
    <col min="13318" max="13318" width="10.33203125" style="20" bestFit="1" customWidth="1"/>
    <col min="13319" max="13319" width="13" style="20" customWidth="1"/>
    <col min="13320" max="13320" width="15.6640625" style="20" customWidth="1"/>
    <col min="13321" max="13321" width="10.33203125" style="20" customWidth="1"/>
    <col min="13322" max="13322" width="17.109375" style="20" customWidth="1"/>
    <col min="13323" max="13323" width="24.109375" style="20" customWidth="1"/>
    <col min="13324" max="13324" width="36.109375" style="20" customWidth="1"/>
    <col min="13325" max="13333" width="15.6640625" style="20" customWidth="1"/>
    <col min="13334" max="13568" width="9.109375" style="20"/>
    <col min="13569" max="13569" width="4" style="20" customWidth="1"/>
    <col min="13570" max="13570" width="11.6640625" style="20" customWidth="1"/>
    <col min="13571" max="13571" width="9.5546875" style="20" customWidth="1"/>
    <col min="13572" max="13572" width="9.44140625" style="20" customWidth="1"/>
    <col min="13573" max="13573" width="14.5546875" style="20" customWidth="1"/>
    <col min="13574" max="13574" width="10.33203125" style="20" bestFit="1" customWidth="1"/>
    <col min="13575" max="13575" width="13" style="20" customWidth="1"/>
    <col min="13576" max="13576" width="15.6640625" style="20" customWidth="1"/>
    <col min="13577" max="13577" width="10.33203125" style="20" customWidth="1"/>
    <col min="13578" max="13578" width="17.109375" style="20" customWidth="1"/>
    <col min="13579" max="13579" width="24.109375" style="20" customWidth="1"/>
    <col min="13580" max="13580" width="36.109375" style="20" customWidth="1"/>
    <col min="13581" max="13589" width="15.6640625" style="20" customWidth="1"/>
    <col min="13590" max="13824" width="9.109375" style="20"/>
    <col min="13825" max="13825" width="4" style="20" customWidth="1"/>
    <col min="13826" max="13826" width="11.6640625" style="20" customWidth="1"/>
    <col min="13827" max="13827" width="9.5546875" style="20" customWidth="1"/>
    <col min="13828" max="13828" width="9.44140625" style="20" customWidth="1"/>
    <col min="13829" max="13829" width="14.5546875" style="20" customWidth="1"/>
    <col min="13830" max="13830" width="10.33203125" style="20" bestFit="1" customWidth="1"/>
    <col min="13831" max="13831" width="13" style="20" customWidth="1"/>
    <col min="13832" max="13832" width="15.6640625" style="20" customWidth="1"/>
    <col min="13833" max="13833" width="10.33203125" style="20" customWidth="1"/>
    <col min="13834" max="13834" width="17.109375" style="20" customWidth="1"/>
    <col min="13835" max="13835" width="24.109375" style="20" customWidth="1"/>
    <col min="13836" max="13836" width="36.109375" style="20" customWidth="1"/>
    <col min="13837" max="13845" width="15.6640625" style="20" customWidth="1"/>
    <col min="13846" max="14080" width="9.109375" style="20"/>
    <col min="14081" max="14081" width="4" style="20" customWidth="1"/>
    <col min="14082" max="14082" width="11.6640625" style="20" customWidth="1"/>
    <col min="14083" max="14083" width="9.5546875" style="20" customWidth="1"/>
    <col min="14084" max="14084" width="9.44140625" style="20" customWidth="1"/>
    <col min="14085" max="14085" width="14.5546875" style="20" customWidth="1"/>
    <col min="14086" max="14086" width="10.33203125" style="20" bestFit="1" customWidth="1"/>
    <col min="14087" max="14087" width="13" style="20" customWidth="1"/>
    <col min="14088" max="14088" width="15.6640625" style="20" customWidth="1"/>
    <col min="14089" max="14089" width="10.33203125" style="20" customWidth="1"/>
    <col min="14090" max="14090" width="17.109375" style="20" customWidth="1"/>
    <col min="14091" max="14091" width="24.109375" style="20" customWidth="1"/>
    <col min="14092" max="14092" width="36.109375" style="20" customWidth="1"/>
    <col min="14093" max="14101" width="15.6640625" style="20" customWidth="1"/>
    <col min="14102" max="14336" width="9.109375" style="20"/>
    <col min="14337" max="14337" width="4" style="20" customWidth="1"/>
    <col min="14338" max="14338" width="11.6640625" style="20" customWidth="1"/>
    <col min="14339" max="14339" width="9.5546875" style="20" customWidth="1"/>
    <col min="14340" max="14340" width="9.44140625" style="20" customWidth="1"/>
    <col min="14341" max="14341" width="14.5546875" style="20" customWidth="1"/>
    <col min="14342" max="14342" width="10.33203125" style="20" bestFit="1" customWidth="1"/>
    <col min="14343" max="14343" width="13" style="20" customWidth="1"/>
    <col min="14344" max="14344" width="15.6640625" style="20" customWidth="1"/>
    <col min="14345" max="14345" width="10.33203125" style="20" customWidth="1"/>
    <col min="14346" max="14346" width="17.109375" style="20" customWidth="1"/>
    <col min="14347" max="14347" width="24.109375" style="20" customWidth="1"/>
    <col min="14348" max="14348" width="36.109375" style="20" customWidth="1"/>
    <col min="14349" max="14357" width="15.6640625" style="20" customWidth="1"/>
    <col min="14358" max="14592" width="9.109375" style="20"/>
    <col min="14593" max="14593" width="4" style="20" customWidth="1"/>
    <col min="14594" max="14594" width="11.6640625" style="20" customWidth="1"/>
    <col min="14595" max="14595" width="9.5546875" style="20" customWidth="1"/>
    <col min="14596" max="14596" width="9.44140625" style="20" customWidth="1"/>
    <col min="14597" max="14597" width="14.5546875" style="20" customWidth="1"/>
    <col min="14598" max="14598" width="10.33203125" style="20" bestFit="1" customWidth="1"/>
    <col min="14599" max="14599" width="13" style="20" customWidth="1"/>
    <col min="14600" max="14600" width="15.6640625" style="20" customWidth="1"/>
    <col min="14601" max="14601" width="10.33203125" style="20" customWidth="1"/>
    <col min="14602" max="14602" width="17.109375" style="20" customWidth="1"/>
    <col min="14603" max="14603" width="24.109375" style="20" customWidth="1"/>
    <col min="14604" max="14604" width="36.109375" style="20" customWidth="1"/>
    <col min="14605" max="14613" width="15.6640625" style="20" customWidth="1"/>
    <col min="14614" max="14848" width="9.109375" style="20"/>
    <col min="14849" max="14849" width="4" style="20" customWidth="1"/>
    <col min="14850" max="14850" width="11.6640625" style="20" customWidth="1"/>
    <col min="14851" max="14851" width="9.5546875" style="20" customWidth="1"/>
    <col min="14852" max="14852" width="9.44140625" style="20" customWidth="1"/>
    <col min="14853" max="14853" width="14.5546875" style="20" customWidth="1"/>
    <col min="14854" max="14854" width="10.33203125" style="20" bestFit="1" customWidth="1"/>
    <col min="14855" max="14855" width="13" style="20" customWidth="1"/>
    <col min="14856" max="14856" width="15.6640625" style="20" customWidth="1"/>
    <col min="14857" max="14857" width="10.33203125" style="20" customWidth="1"/>
    <col min="14858" max="14858" width="17.109375" style="20" customWidth="1"/>
    <col min="14859" max="14859" width="24.109375" style="20" customWidth="1"/>
    <col min="14860" max="14860" width="36.109375" style="20" customWidth="1"/>
    <col min="14861" max="14869" width="15.6640625" style="20" customWidth="1"/>
    <col min="14870" max="15104" width="9.109375" style="20"/>
    <col min="15105" max="15105" width="4" style="20" customWidth="1"/>
    <col min="15106" max="15106" width="11.6640625" style="20" customWidth="1"/>
    <col min="15107" max="15107" width="9.5546875" style="20" customWidth="1"/>
    <col min="15108" max="15108" width="9.44140625" style="20" customWidth="1"/>
    <col min="15109" max="15109" width="14.5546875" style="20" customWidth="1"/>
    <col min="15110" max="15110" width="10.33203125" style="20" bestFit="1" customWidth="1"/>
    <col min="15111" max="15111" width="13" style="20" customWidth="1"/>
    <col min="15112" max="15112" width="15.6640625" style="20" customWidth="1"/>
    <col min="15113" max="15113" width="10.33203125" style="20" customWidth="1"/>
    <col min="15114" max="15114" width="17.109375" style="20" customWidth="1"/>
    <col min="15115" max="15115" width="24.109375" style="20" customWidth="1"/>
    <col min="15116" max="15116" width="36.109375" style="20" customWidth="1"/>
    <col min="15117" max="15125" width="15.6640625" style="20" customWidth="1"/>
    <col min="15126" max="15360" width="9.109375" style="20"/>
    <col min="15361" max="15361" width="4" style="20" customWidth="1"/>
    <col min="15362" max="15362" width="11.6640625" style="20" customWidth="1"/>
    <col min="15363" max="15363" width="9.5546875" style="20" customWidth="1"/>
    <col min="15364" max="15364" width="9.44140625" style="20" customWidth="1"/>
    <col min="15365" max="15365" width="14.5546875" style="20" customWidth="1"/>
    <col min="15366" max="15366" width="10.33203125" style="20" bestFit="1" customWidth="1"/>
    <col min="15367" max="15367" width="13" style="20" customWidth="1"/>
    <col min="15368" max="15368" width="15.6640625" style="20" customWidth="1"/>
    <col min="15369" max="15369" width="10.33203125" style="20" customWidth="1"/>
    <col min="15370" max="15370" width="17.109375" style="20" customWidth="1"/>
    <col min="15371" max="15371" width="24.109375" style="20" customWidth="1"/>
    <col min="15372" max="15372" width="36.109375" style="20" customWidth="1"/>
    <col min="15373" max="15381" width="15.6640625" style="20" customWidth="1"/>
    <col min="15382" max="15616" width="9.109375" style="20"/>
    <col min="15617" max="15617" width="4" style="20" customWidth="1"/>
    <col min="15618" max="15618" width="11.6640625" style="20" customWidth="1"/>
    <col min="15619" max="15619" width="9.5546875" style="20" customWidth="1"/>
    <col min="15620" max="15620" width="9.44140625" style="20" customWidth="1"/>
    <col min="15621" max="15621" width="14.5546875" style="20" customWidth="1"/>
    <col min="15622" max="15622" width="10.33203125" style="20" bestFit="1" customWidth="1"/>
    <col min="15623" max="15623" width="13" style="20" customWidth="1"/>
    <col min="15624" max="15624" width="15.6640625" style="20" customWidth="1"/>
    <col min="15625" max="15625" width="10.33203125" style="20" customWidth="1"/>
    <col min="15626" max="15626" width="17.109375" style="20" customWidth="1"/>
    <col min="15627" max="15627" width="24.109375" style="20" customWidth="1"/>
    <col min="15628" max="15628" width="36.109375" style="20" customWidth="1"/>
    <col min="15629" max="15637" width="15.6640625" style="20" customWidth="1"/>
    <col min="15638" max="15872" width="9.109375" style="20"/>
    <col min="15873" max="15873" width="4" style="20" customWidth="1"/>
    <col min="15874" max="15874" width="11.6640625" style="20" customWidth="1"/>
    <col min="15875" max="15875" width="9.5546875" style="20" customWidth="1"/>
    <col min="15876" max="15876" width="9.44140625" style="20" customWidth="1"/>
    <col min="15877" max="15877" width="14.5546875" style="20" customWidth="1"/>
    <col min="15878" max="15878" width="10.33203125" style="20" bestFit="1" customWidth="1"/>
    <col min="15879" max="15879" width="13" style="20" customWidth="1"/>
    <col min="15880" max="15880" width="15.6640625" style="20" customWidth="1"/>
    <col min="15881" max="15881" width="10.33203125" style="20" customWidth="1"/>
    <col min="15882" max="15882" width="17.109375" style="20" customWidth="1"/>
    <col min="15883" max="15883" width="24.109375" style="20" customWidth="1"/>
    <col min="15884" max="15884" width="36.109375" style="20" customWidth="1"/>
    <col min="15885" max="15893" width="15.6640625" style="20" customWidth="1"/>
    <col min="15894" max="16128" width="9.109375" style="20"/>
    <col min="16129" max="16129" width="4" style="20" customWidth="1"/>
    <col min="16130" max="16130" width="11.6640625" style="20" customWidth="1"/>
    <col min="16131" max="16131" width="9.5546875" style="20" customWidth="1"/>
    <col min="16132" max="16132" width="9.44140625" style="20" customWidth="1"/>
    <col min="16133" max="16133" width="14.5546875" style="20" customWidth="1"/>
    <col min="16134" max="16134" width="10.33203125" style="20" bestFit="1" customWidth="1"/>
    <col min="16135" max="16135" width="13" style="20" customWidth="1"/>
    <col min="16136" max="16136" width="15.6640625" style="20" customWidth="1"/>
    <col min="16137" max="16137" width="10.33203125" style="20" customWidth="1"/>
    <col min="16138" max="16138" width="17.109375" style="20" customWidth="1"/>
    <col min="16139" max="16139" width="24.109375" style="20" customWidth="1"/>
    <col min="16140" max="16140" width="36.109375" style="20" customWidth="1"/>
    <col min="16141" max="16149" width="15.6640625" style="20" customWidth="1"/>
    <col min="16150" max="16384" width="9.109375" style="20"/>
  </cols>
  <sheetData>
    <row r="1" spans="1:16" s="69" customFormat="1" ht="30" customHeight="1">
      <c r="A1" s="376" t="s">
        <v>221</v>
      </c>
      <c r="B1" s="377"/>
      <c r="C1" s="377"/>
      <c r="D1" s="377"/>
      <c r="E1" s="377"/>
      <c r="F1" s="377"/>
      <c r="G1" s="377"/>
      <c r="H1" s="377"/>
      <c r="I1" s="377"/>
      <c r="J1" s="377"/>
      <c r="K1" s="378"/>
      <c r="L1" s="22"/>
      <c r="M1" s="22"/>
      <c r="N1" s="22"/>
      <c r="O1" s="22"/>
      <c r="P1" s="22"/>
    </row>
    <row r="2" spans="1:16" s="69" customFormat="1" ht="43.5" customHeight="1">
      <c r="A2" s="379" t="s">
        <v>107</v>
      </c>
      <c r="B2" s="380"/>
      <c r="C2" s="380"/>
      <c r="D2" s="380"/>
      <c r="E2" s="380"/>
      <c r="F2" s="380"/>
      <c r="G2" s="380"/>
      <c r="H2" s="380"/>
      <c r="I2" s="380"/>
      <c r="J2" s="380"/>
      <c r="K2" s="77" t="s">
        <v>216</v>
      </c>
      <c r="L2" s="70"/>
      <c r="M2" s="71"/>
      <c r="N2" s="71"/>
      <c r="O2" s="22"/>
      <c r="P2" s="22"/>
    </row>
    <row r="3" spans="1:16" ht="25.5" customHeight="1">
      <c r="A3" s="381" t="s">
        <v>126</v>
      </c>
      <c r="B3" s="382" t="s">
        <v>127</v>
      </c>
      <c r="C3" s="382" t="s">
        <v>128</v>
      </c>
      <c r="D3" s="383" t="s">
        <v>219</v>
      </c>
      <c r="E3" s="383"/>
      <c r="F3" s="383"/>
      <c r="G3" s="383" t="s">
        <v>220</v>
      </c>
      <c r="H3" s="383"/>
      <c r="I3" s="383"/>
      <c r="J3" s="382" t="s">
        <v>129</v>
      </c>
      <c r="K3" s="384" t="s">
        <v>130</v>
      </c>
    </row>
    <row r="4" spans="1:16" ht="39.6">
      <c r="A4" s="381"/>
      <c r="B4" s="382"/>
      <c r="C4" s="382"/>
      <c r="D4" s="67" t="s">
        <v>131</v>
      </c>
      <c r="E4" s="67" t="s">
        <v>132</v>
      </c>
      <c r="F4" s="67" t="s">
        <v>133</v>
      </c>
      <c r="G4" s="67" t="s">
        <v>131</v>
      </c>
      <c r="H4" s="67" t="s">
        <v>132</v>
      </c>
      <c r="I4" s="67" t="s">
        <v>133</v>
      </c>
      <c r="J4" s="382"/>
      <c r="K4" s="384"/>
      <c r="L4" s="33"/>
      <c r="M4" s="23"/>
      <c r="N4" s="72"/>
    </row>
    <row r="5" spans="1:16" ht="15">
      <c r="A5" s="78">
        <v>1</v>
      </c>
      <c r="B5" s="382" t="s">
        <v>134</v>
      </c>
      <c r="C5" s="79" t="s">
        <v>135</v>
      </c>
      <c r="D5" s="80">
        <v>11</v>
      </c>
      <c r="E5" s="80">
        <v>0</v>
      </c>
      <c r="F5" s="81">
        <v>1.0898389178941974</v>
      </c>
      <c r="G5" s="80">
        <v>11</v>
      </c>
      <c r="H5" s="80">
        <v>0</v>
      </c>
      <c r="I5" s="81">
        <v>1.7411355696612902</v>
      </c>
      <c r="J5" s="80">
        <f>E5-H5</f>
        <v>0</v>
      </c>
      <c r="K5" s="385"/>
      <c r="L5" s="33"/>
      <c r="M5" s="23"/>
      <c r="N5" s="72"/>
    </row>
    <row r="6" spans="1:16" ht="15">
      <c r="A6" s="78">
        <v>2</v>
      </c>
      <c r="B6" s="382"/>
      <c r="C6" s="79" t="s">
        <v>136</v>
      </c>
      <c r="D6" s="80">
        <v>37</v>
      </c>
      <c r="E6" s="80">
        <v>0</v>
      </c>
      <c r="F6" s="81">
        <v>0.36773073996453792</v>
      </c>
      <c r="G6" s="80">
        <v>37</v>
      </c>
      <c r="H6" s="80">
        <v>0</v>
      </c>
      <c r="I6" s="81">
        <v>0.89051687450469186</v>
      </c>
      <c r="J6" s="80">
        <f>E6-H6</f>
        <v>0</v>
      </c>
      <c r="K6" s="386"/>
    </row>
    <row r="7" spans="1:16" ht="15">
      <c r="A7" s="78">
        <v>3</v>
      </c>
      <c r="B7" s="382"/>
      <c r="C7" s="79" t="s">
        <v>137</v>
      </c>
      <c r="D7" s="80">
        <v>5</v>
      </c>
      <c r="E7" s="80">
        <v>0</v>
      </c>
      <c r="F7" s="81">
        <v>2.0974052799902765</v>
      </c>
      <c r="G7" s="80">
        <v>5</v>
      </c>
      <c r="H7" s="80">
        <v>0</v>
      </c>
      <c r="I7" s="81">
        <v>0.8227427519833127</v>
      </c>
      <c r="J7" s="80">
        <f>E7-H7</f>
        <v>0</v>
      </c>
      <c r="K7" s="386"/>
    </row>
    <row r="8" spans="1:16" ht="15">
      <c r="A8" s="78">
        <v>4</v>
      </c>
      <c r="B8" s="382"/>
      <c r="C8" s="79" t="s">
        <v>138</v>
      </c>
      <c r="D8" s="80">
        <v>1</v>
      </c>
      <c r="E8" s="80">
        <v>0</v>
      </c>
      <c r="F8" s="81">
        <v>0</v>
      </c>
      <c r="G8" s="80">
        <v>1</v>
      </c>
      <c r="H8" s="80">
        <v>0</v>
      </c>
      <c r="I8" s="81">
        <v>0</v>
      </c>
      <c r="J8" s="80">
        <f>E8-H8</f>
        <v>0</v>
      </c>
      <c r="K8" s="386"/>
    </row>
    <row r="9" spans="1:16">
      <c r="A9" s="78">
        <v>5</v>
      </c>
      <c r="B9" s="382"/>
      <c r="C9" s="82" t="s">
        <v>139</v>
      </c>
      <c r="D9" s="68">
        <v>54</v>
      </c>
      <c r="E9" s="68">
        <v>0</v>
      </c>
      <c r="F9" s="83">
        <v>0.54903676511017385</v>
      </c>
      <c r="G9" s="68">
        <v>54</v>
      </c>
      <c r="H9" s="68">
        <v>0</v>
      </c>
      <c r="I9" s="83">
        <v>1.014198105806436</v>
      </c>
      <c r="J9" s="68">
        <f>SUM(J5:J8)</f>
        <v>0</v>
      </c>
      <c r="K9" s="387"/>
    </row>
    <row r="10" spans="1:16" ht="25.5" customHeight="1">
      <c r="A10" s="381" t="s">
        <v>126</v>
      </c>
      <c r="B10" s="382" t="s">
        <v>127</v>
      </c>
      <c r="C10" s="382" t="s">
        <v>128</v>
      </c>
      <c r="D10" s="383" t="str">
        <f>D3</f>
        <v>Cummulative March'24</v>
      </c>
      <c r="E10" s="383"/>
      <c r="F10" s="383"/>
      <c r="G10" s="383" t="str">
        <f>G3</f>
        <v>Cummulative March'23</v>
      </c>
      <c r="H10" s="383"/>
      <c r="I10" s="383"/>
      <c r="J10" s="382" t="s">
        <v>129</v>
      </c>
      <c r="K10" s="384" t="s">
        <v>130</v>
      </c>
    </row>
    <row r="11" spans="1:16" s="74" customFormat="1" ht="52.8">
      <c r="A11" s="381"/>
      <c r="B11" s="382"/>
      <c r="C11" s="382"/>
      <c r="D11" s="67" t="s">
        <v>131</v>
      </c>
      <c r="E11" s="67" t="s">
        <v>140</v>
      </c>
      <c r="F11" s="67" t="s">
        <v>133</v>
      </c>
      <c r="G11" s="67" t="s">
        <v>131</v>
      </c>
      <c r="H11" s="67" t="s">
        <v>140</v>
      </c>
      <c r="I11" s="67" t="s">
        <v>133</v>
      </c>
      <c r="J11" s="382"/>
      <c r="K11" s="384"/>
      <c r="L11" s="73"/>
      <c r="M11" s="73"/>
      <c r="N11" s="73"/>
      <c r="O11" s="73"/>
      <c r="P11" s="73"/>
    </row>
    <row r="12" spans="1:16" ht="15">
      <c r="A12" s="78">
        <v>1</v>
      </c>
      <c r="B12" s="382" t="s">
        <v>141</v>
      </c>
      <c r="C12" s="79" t="s">
        <v>135</v>
      </c>
      <c r="D12" s="80">
        <v>86</v>
      </c>
      <c r="E12" s="80">
        <v>0</v>
      </c>
      <c r="F12" s="81">
        <v>4.9284868785363845</v>
      </c>
      <c r="G12" s="80">
        <v>85</v>
      </c>
      <c r="H12" s="80">
        <v>0</v>
      </c>
      <c r="I12" s="81">
        <v>1.7044530376208473</v>
      </c>
      <c r="J12" s="80">
        <f>E12-H12</f>
        <v>0</v>
      </c>
      <c r="K12" s="385"/>
    </row>
    <row r="13" spans="1:16" ht="15">
      <c r="A13" s="78">
        <v>2</v>
      </c>
      <c r="B13" s="382"/>
      <c r="C13" s="79" t="s">
        <v>136</v>
      </c>
      <c r="D13" s="80">
        <v>284</v>
      </c>
      <c r="E13" s="80">
        <v>5</v>
      </c>
      <c r="F13" s="81">
        <v>5.8849531894744054</v>
      </c>
      <c r="G13" s="80">
        <v>250</v>
      </c>
      <c r="H13" s="80">
        <v>3</v>
      </c>
      <c r="I13" s="81">
        <v>4.946717639735664</v>
      </c>
      <c r="J13" s="80">
        <f>E13-H13</f>
        <v>2</v>
      </c>
      <c r="K13" s="386"/>
    </row>
    <row r="14" spans="1:16" ht="15">
      <c r="A14" s="78">
        <v>3</v>
      </c>
      <c r="B14" s="382"/>
      <c r="C14" s="79" t="s">
        <v>137</v>
      </c>
      <c r="D14" s="80">
        <v>64</v>
      </c>
      <c r="E14" s="80">
        <v>0</v>
      </c>
      <c r="F14" s="81">
        <v>6.2631054673170583</v>
      </c>
      <c r="G14" s="80">
        <v>60</v>
      </c>
      <c r="H14" s="80">
        <v>0</v>
      </c>
      <c r="I14" s="81">
        <v>5.1052322044112923</v>
      </c>
      <c r="J14" s="80">
        <f>E14-H14</f>
        <v>0</v>
      </c>
      <c r="K14" s="386"/>
    </row>
    <row r="15" spans="1:16" ht="15">
      <c r="A15" s="78">
        <v>4</v>
      </c>
      <c r="B15" s="382"/>
      <c r="C15" s="79" t="s">
        <v>138</v>
      </c>
      <c r="D15" s="80">
        <v>40</v>
      </c>
      <c r="E15" s="80">
        <v>0</v>
      </c>
      <c r="F15" s="81">
        <v>4.436639387251164</v>
      </c>
      <c r="G15" s="80">
        <v>40</v>
      </c>
      <c r="H15" s="80">
        <v>0</v>
      </c>
      <c r="I15" s="81">
        <v>2.765840137513301</v>
      </c>
      <c r="J15" s="80">
        <f>E15-H15</f>
        <v>0</v>
      </c>
      <c r="K15" s="386"/>
    </row>
    <row r="16" spans="1:16">
      <c r="A16" s="78">
        <v>5</v>
      </c>
      <c r="B16" s="382"/>
      <c r="C16" s="82" t="s">
        <v>139</v>
      </c>
      <c r="D16" s="68">
        <v>474</v>
      </c>
      <c r="E16" s="68">
        <v>5</v>
      </c>
      <c r="F16" s="83">
        <v>5.6782632699817466</v>
      </c>
      <c r="G16" s="68">
        <v>435</v>
      </c>
      <c r="H16" s="68">
        <v>0</v>
      </c>
      <c r="I16" s="83">
        <v>4.2524547607577308</v>
      </c>
      <c r="J16" s="68">
        <f>SUM(J12:J15)</f>
        <v>2</v>
      </c>
      <c r="K16" s="387"/>
    </row>
    <row r="17" spans="1:11" ht="24" customHeight="1">
      <c r="A17" s="381" t="s">
        <v>126</v>
      </c>
      <c r="B17" s="382" t="s">
        <v>127</v>
      </c>
      <c r="C17" s="382" t="s">
        <v>128</v>
      </c>
      <c r="D17" s="383" t="str">
        <f>D3</f>
        <v>Cummulative March'24</v>
      </c>
      <c r="E17" s="383"/>
      <c r="F17" s="383"/>
      <c r="G17" s="383" t="str">
        <f>G3</f>
        <v>Cummulative March'23</v>
      </c>
      <c r="H17" s="383"/>
      <c r="I17" s="383"/>
      <c r="J17" s="382" t="s">
        <v>129</v>
      </c>
      <c r="K17" s="384" t="s">
        <v>130</v>
      </c>
    </row>
    <row r="18" spans="1:11" ht="52.8">
      <c r="A18" s="381"/>
      <c r="B18" s="382"/>
      <c r="C18" s="382"/>
      <c r="D18" s="67" t="s">
        <v>131</v>
      </c>
      <c r="E18" s="67" t="s">
        <v>142</v>
      </c>
      <c r="F18" s="67" t="s">
        <v>133</v>
      </c>
      <c r="G18" s="67" t="s">
        <v>131</v>
      </c>
      <c r="H18" s="67" t="s">
        <v>142</v>
      </c>
      <c r="I18" s="67" t="s">
        <v>133</v>
      </c>
      <c r="J18" s="382"/>
      <c r="K18" s="384"/>
    </row>
    <row r="19" spans="1:11" ht="15">
      <c r="A19" s="78">
        <v>1</v>
      </c>
      <c r="B19" s="382" t="s">
        <v>143</v>
      </c>
      <c r="C19" s="79" t="s">
        <v>135</v>
      </c>
      <c r="D19" s="80">
        <v>125</v>
      </c>
      <c r="E19" s="80">
        <v>1</v>
      </c>
      <c r="F19" s="81">
        <v>1.655679357325706</v>
      </c>
      <c r="G19" s="80">
        <v>121</v>
      </c>
      <c r="H19" s="80">
        <v>0</v>
      </c>
      <c r="I19" s="81">
        <v>0.99633120249336982</v>
      </c>
      <c r="J19" s="80">
        <f>E19-H19</f>
        <v>1</v>
      </c>
      <c r="K19" s="390"/>
    </row>
    <row r="20" spans="1:11" ht="15">
      <c r="A20" s="78">
        <v>2</v>
      </c>
      <c r="B20" s="382"/>
      <c r="C20" s="79" t="s">
        <v>136</v>
      </c>
      <c r="D20" s="80">
        <v>293</v>
      </c>
      <c r="E20" s="80">
        <v>4</v>
      </c>
      <c r="F20" s="81">
        <v>0.93998320255484458</v>
      </c>
      <c r="G20" s="80">
        <v>272</v>
      </c>
      <c r="H20" s="80">
        <v>0</v>
      </c>
      <c r="I20" s="81">
        <v>1.2335279017545615</v>
      </c>
      <c r="J20" s="80">
        <f>E20-H20</f>
        <v>4</v>
      </c>
      <c r="K20" s="386"/>
    </row>
    <row r="21" spans="1:11" ht="15">
      <c r="A21" s="78">
        <v>3</v>
      </c>
      <c r="B21" s="382"/>
      <c r="C21" s="79" t="s">
        <v>137</v>
      </c>
      <c r="D21" s="80">
        <v>18</v>
      </c>
      <c r="E21" s="80">
        <v>0</v>
      </c>
      <c r="F21" s="81">
        <v>1.1961418913599371</v>
      </c>
      <c r="G21" s="80">
        <v>17</v>
      </c>
      <c r="H21" s="80">
        <v>0</v>
      </c>
      <c r="I21" s="81">
        <v>1.6430553401909058</v>
      </c>
      <c r="J21" s="80">
        <f>E21-H21</f>
        <v>0</v>
      </c>
      <c r="K21" s="386"/>
    </row>
    <row r="22" spans="1:11" ht="15">
      <c r="A22" s="78">
        <v>4</v>
      </c>
      <c r="B22" s="382"/>
      <c r="C22" s="79" t="s">
        <v>138</v>
      </c>
      <c r="D22" s="80">
        <v>44</v>
      </c>
      <c r="E22" s="80">
        <v>0</v>
      </c>
      <c r="F22" s="81">
        <v>0.79792126930613461</v>
      </c>
      <c r="G22" s="80">
        <v>42</v>
      </c>
      <c r="H22" s="80">
        <v>0</v>
      </c>
      <c r="I22" s="81">
        <v>1.119027421485145</v>
      </c>
      <c r="J22" s="80">
        <f>E22-H22</f>
        <v>0</v>
      </c>
      <c r="K22" s="386"/>
    </row>
    <row r="23" spans="1:11" ht="16.2" thickBot="1">
      <c r="A23" s="84">
        <v>5</v>
      </c>
      <c r="B23" s="389"/>
      <c r="C23" s="85" t="s">
        <v>139</v>
      </c>
      <c r="D23" s="86">
        <v>480</v>
      </c>
      <c r="E23" s="86">
        <v>5</v>
      </c>
      <c r="F23" s="87">
        <v>1.1089669396878126</v>
      </c>
      <c r="G23" s="86">
        <v>452</v>
      </c>
      <c r="H23" s="86">
        <v>0</v>
      </c>
      <c r="I23" s="87">
        <v>1.1852472272744647</v>
      </c>
      <c r="J23" s="86">
        <f>SUM(J19:J22)</f>
        <v>5</v>
      </c>
      <c r="K23" s="391"/>
    </row>
    <row r="24" spans="1:11" ht="12" customHeight="1">
      <c r="A24" s="24"/>
      <c r="B24" s="25"/>
      <c r="C24" s="26"/>
      <c r="D24" s="26"/>
      <c r="E24" s="25"/>
      <c r="F24" s="75"/>
      <c r="G24" s="75"/>
      <c r="H24" s="25"/>
      <c r="I24" s="75"/>
      <c r="J24" s="25"/>
      <c r="K24" s="25"/>
    </row>
    <row r="25" spans="1:11" ht="12" customHeight="1">
      <c r="A25" s="24"/>
      <c r="B25" s="25"/>
      <c r="C25" s="26"/>
      <c r="D25" s="26"/>
      <c r="E25" s="25"/>
      <c r="F25" s="75"/>
      <c r="G25" s="75"/>
      <c r="H25" s="25"/>
      <c r="I25" s="75"/>
      <c r="J25" s="25"/>
      <c r="K25" s="25"/>
    </row>
    <row r="26" spans="1:11" ht="15.75" customHeight="1">
      <c r="B26" s="392"/>
      <c r="C26" s="392"/>
      <c r="D26" s="392"/>
      <c r="E26" s="392"/>
      <c r="F26" s="392"/>
      <c r="G26" s="75"/>
      <c r="H26" s="25"/>
      <c r="I26" s="75"/>
      <c r="J26" s="25"/>
      <c r="K26" s="25"/>
    </row>
    <row r="27" spans="1:11" ht="18" customHeight="1">
      <c r="A27" s="24"/>
      <c r="B27" s="388"/>
      <c r="C27" s="388"/>
      <c r="D27" s="388"/>
      <c r="E27" s="388"/>
      <c r="F27" s="388"/>
      <c r="G27" s="75"/>
      <c r="H27" s="25"/>
      <c r="I27" s="75"/>
      <c r="J27" s="25"/>
      <c r="K27" s="25"/>
    </row>
    <row r="28" spans="1:11" ht="22.5" customHeight="1">
      <c r="B28" s="388"/>
      <c r="C28" s="388"/>
      <c r="D28" s="388"/>
      <c r="E28" s="388"/>
      <c r="F28" s="388"/>
      <c r="G28" s="75"/>
      <c r="H28" s="25"/>
      <c r="I28" s="75"/>
      <c r="J28" s="25"/>
      <c r="K28" s="25"/>
    </row>
    <row r="29" spans="1:11" ht="38.25" customHeight="1">
      <c r="A29" s="24"/>
      <c r="B29" s="388"/>
      <c r="C29" s="388"/>
      <c r="D29" s="388"/>
      <c r="E29" s="388"/>
      <c r="F29" s="388"/>
      <c r="G29" s="75"/>
      <c r="H29" s="25"/>
      <c r="I29" s="75"/>
      <c r="J29" s="25"/>
      <c r="K29" s="25"/>
    </row>
    <row r="30" spans="1:11" ht="24" customHeight="1">
      <c r="B30" s="388"/>
      <c r="C30" s="388"/>
      <c r="D30" s="388"/>
      <c r="E30" s="388"/>
      <c r="F30" s="388"/>
      <c r="G30" s="75"/>
      <c r="H30" s="25"/>
      <c r="I30" s="75"/>
      <c r="J30" s="25"/>
      <c r="K30" s="25"/>
    </row>
    <row r="31" spans="1:11">
      <c r="A31" s="24"/>
      <c r="B31" s="388"/>
      <c r="C31" s="388"/>
      <c r="D31" s="388"/>
      <c r="E31" s="388"/>
      <c r="F31" s="388"/>
      <c r="G31" s="75"/>
      <c r="H31" s="25"/>
      <c r="I31" s="75"/>
      <c r="J31" s="25"/>
      <c r="K31" s="25"/>
    </row>
    <row r="32" spans="1:11">
      <c r="B32" s="388"/>
      <c r="C32" s="388"/>
      <c r="D32" s="388"/>
      <c r="E32" s="388"/>
      <c r="F32" s="388"/>
      <c r="G32" s="75"/>
      <c r="H32" s="25"/>
      <c r="I32" s="75"/>
      <c r="J32" s="25"/>
      <c r="K32" s="25"/>
    </row>
    <row r="33" spans="1:11">
      <c r="A33" s="24"/>
      <c r="B33" s="25"/>
      <c r="C33" s="26"/>
      <c r="D33" s="26"/>
      <c r="E33" s="25"/>
      <c r="F33" s="75"/>
      <c r="G33" s="75"/>
      <c r="H33" s="25"/>
      <c r="I33" s="75"/>
      <c r="J33" s="25"/>
      <c r="K33" s="25"/>
    </row>
    <row r="34" spans="1:11">
      <c r="A34" s="24"/>
      <c r="B34" s="25"/>
      <c r="C34" s="26"/>
      <c r="D34" s="26"/>
      <c r="E34" s="25"/>
      <c r="F34" s="75"/>
      <c r="G34" s="75"/>
      <c r="H34" s="25"/>
      <c r="I34" s="75"/>
      <c r="J34" s="25"/>
      <c r="K34" s="25"/>
    </row>
    <row r="35" spans="1:11">
      <c r="A35" s="24"/>
      <c r="B35" s="25"/>
      <c r="C35" s="26"/>
      <c r="D35" s="26"/>
      <c r="E35" s="25"/>
      <c r="F35" s="75"/>
      <c r="G35" s="75"/>
      <c r="H35" s="25"/>
      <c r="I35" s="75"/>
      <c r="J35" s="25"/>
      <c r="K35" s="25"/>
    </row>
    <row r="36" spans="1:11">
      <c r="A36" s="24"/>
      <c r="B36" s="25"/>
      <c r="C36" s="26"/>
      <c r="D36" s="26"/>
      <c r="E36" s="25"/>
      <c r="F36" s="75"/>
      <c r="G36" s="75"/>
      <c r="H36" s="25"/>
      <c r="I36" s="75"/>
      <c r="J36" s="25"/>
      <c r="K36" s="25"/>
    </row>
    <row r="37" spans="1:11">
      <c r="A37" s="24"/>
      <c r="B37" s="25"/>
      <c r="C37" s="26"/>
      <c r="D37" s="26"/>
      <c r="E37" s="25"/>
      <c r="F37" s="75"/>
      <c r="G37" s="75"/>
      <c r="H37" s="25"/>
      <c r="I37" s="75"/>
      <c r="J37" s="25"/>
      <c r="K37" s="25"/>
    </row>
    <row r="38" spans="1:11">
      <c r="A38" s="24"/>
      <c r="B38" s="25"/>
      <c r="C38" s="26"/>
      <c r="D38" s="26"/>
      <c r="E38" s="25"/>
      <c r="F38" s="75"/>
      <c r="G38" s="75"/>
      <c r="H38" s="25"/>
      <c r="I38" s="75"/>
      <c r="J38" s="25"/>
      <c r="K38" s="25"/>
    </row>
    <row r="39" spans="1:11">
      <c r="A39" s="24"/>
      <c r="B39" s="25"/>
      <c r="C39" s="26"/>
      <c r="D39" s="26"/>
      <c r="E39" s="25"/>
      <c r="F39" s="75"/>
      <c r="G39" s="75"/>
      <c r="H39" s="25"/>
      <c r="I39" s="75"/>
      <c r="J39" s="25"/>
      <c r="K39" s="25"/>
    </row>
  </sheetData>
  <mergeCells count="36"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A1:K1"/>
    <mergeCell ref="A2:J2"/>
    <mergeCell ref="A3:A4"/>
    <mergeCell ref="B3:B4"/>
    <mergeCell ref="C3:C4"/>
    <mergeCell ref="D3:F3"/>
    <mergeCell ref="G3:I3"/>
    <mergeCell ref="J3:J4"/>
    <mergeCell ref="K3:K4"/>
  </mergeCells>
  <printOptions horizontalCentered="1" verticalCentered="1"/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"/>
  <sheetViews>
    <sheetView tabSelected="1" zoomScaleNormal="100" workbookViewId="0">
      <selection activeCell="K7" sqref="K7"/>
    </sheetView>
  </sheetViews>
  <sheetFormatPr defaultColWidth="9.109375" defaultRowHeight="13.2"/>
  <cols>
    <col min="1" max="1" width="4.6640625" style="34" customWidth="1"/>
    <col min="2" max="2" width="25.88671875" style="58" customWidth="1"/>
    <col min="3" max="3" width="6.88671875" style="59" customWidth="1"/>
    <col min="4" max="4" width="14.109375" style="34" customWidth="1"/>
    <col min="5" max="5" width="10.44140625" style="34" customWidth="1"/>
    <col min="6" max="6" width="17.109375" style="34" customWidth="1"/>
    <col min="7" max="7" width="13.5546875" style="34" customWidth="1"/>
    <col min="8" max="8" width="16.5546875" style="34" bestFit="1" customWidth="1"/>
    <col min="9" max="9" width="3.5546875" style="34" customWidth="1"/>
    <col min="10" max="10" width="5.109375" style="34" customWidth="1"/>
    <col min="11" max="11" width="7.109375" style="34" bestFit="1" customWidth="1"/>
    <col min="12" max="12" width="0" style="34" hidden="1" customWidth="1"/>
    <col min="13" max="13" width="9.33203125" style="34" customWidth="1"/>
    <col min="14" max="14" width="0" style="34" hidden="1" customWidth="1"/>
    <col min="15" max="15" width="7.6640625" style="34" bestFit="1" customWidth="1"/>
    <col min="16" max="16" width="5" style="34" bestFit="1" customWidth="1"/>
    <col min="17" max="18" width="0" style="34" hidden="1" customWidth="1"/>
    <col min="19" max="256" width="9.109375" style="34"/>
    <col min="257" max="257" width="4.6640625" style="34" customWidth="1"/>
    <col min="258" max="258" width="25.88671875" style="34" customWidth="1"/>
    <col min="259" max="259" width="6.88671875" style="34" customWidth="1"/>
    <col min="260" max="260" width="14.109375" style="34" customWidth="1"/>
    <col min="261" max="261" width="10.44140625" style="34" customWidth="1"/>
    <col min="262" max="262" width="17.109375" style="34" customWidth="1"/>
    <col min="263" max="263" width="13.5546875" style="34" customWidth="1"/>
    <col min="264" max="264" width="16.5546875" style="34" bestFit="1" customWidth="1"/>
    <col min="265" max="265" width="3.5546875" style="34" customWidth="1"/>
    <col min="266" max="266" width="5.109375" style="34" customWidth="1"/>
    <col min="267" max="267" width="7.109375" style="34" bestFit="1" customWidth="1"/>
    <col min="268" max="268" width="0" style="34" hidden="1" customWidth="1"/>
    <col min="269" max="269" width="9.33203125" style="34" customWidth="1"/>
    <col min="270" max="270" width="0" style="34" hidden="1" customWidth="1"/>
    <col min="271" max="271" width="7.6640625" style="34" bestFit="1" customWidth="1"/>
    <col min="272" max="272" width="5" style="34" bestFit="1" customWidth="1"/>
    <col min="273" max="274" width="0" style="34" hidden="1" customWidth="1"/>
    <col min="275" max="512" width="9.109375" style="34"/>
    <col min="513" max="513" width="4.6640625" style="34" customWidth="1"/>
    <col min="514" max="514" width="25.88671875" style="34" customWidth="1"/>
    <col min="515" max="515" width="6.88671875" style="34" customWidth="1"/>
    <col min="516" max="516" width="14.109375" style="34" customWidth="1"/>
    <col min="517" max="517" width="10.44140625" style="34" customWidth="1"/>
    <col min="518" max="518" width="17.109375" style="34" customWidth="1"/>
    <col min="519" max="519" width="13.5546875" style="34" customWidth="1"/>
    <col min="520" max="520" width="16.5546875" style="34" bestFit="1" customWidth="1"/>
    <col min="521" max="521" width="3.5546875" style="34" customWidth="1"/>
    <col min="522" max="522" width="5.109375" style="34" customWidth="1"/>
    <col min="523" max="523" width="7.109375" style="34" bestFit="1" customWidth="1"/>
    <col min="524" max="524" width="0" style="34" hidden="1" customWidth="1"/>
    <col min="525" max="525" width="9.33203125" style="34" customWidth="1"/>
    <col min="526" max="526" width="0" style="34" hidden="1" customWidth="1"/>
    <col min="527" max="527" width="7.6640625" style="34" bestFit="1" customWidth="1"/>
    <col min="528" max="528" width="5" style="34" bestFit="1" customWidth="1"/>
    <col min="529" max="530" width="0" style="34" hidden="1" customWidth="1"/>
    <col min="531" max="768" width="9.109375" style="34"/>
    <col min="769" max="769" width="4.6640625" style="34" customWidth="1"/>
    <col min="770" max="770" width="25.88671875" style="34" customWidth="1"/>
    <col min="771" max="771" width="6.88671875" style="34" customWidth="1"/>
    <col min="772" max="772" width="14.109375" style="34" customWidth="1"/>
    <col min="773" max="773" width="10.44140625" style="34" customWidth="1"/>
    <col min="774" max="774" width="17.109375" style="34" customWidth="1"/>
    <col min="775" max="775" width="13.5546875" style="34" customWidth="1"/>
    <col min="776" max="776" width="16.5546875" style="34" bestFit="1" customWidth="1"/>
    <col min="777" max="777" width="3.5546875" style="34" customWidth="1"/>
    <col min="778" max="778" width="5.109375" style="34" customWidth="1"/>
    <col min="779" max="779" width="7.109375" style="34" bestFit="1" customWidth="1"/>
    <col min="780" max="780" width="0" style="34" hidden="1" customWidth="1"/>
    <col min="781" max="781" width="9.33203125" style="34" customWidth="1"/>
    <col min="782" max="782" width="0" style="34" hidden="1" customWidth="1"/>
    <col min="783" max="783" width="7.6640625" style="34" bestFit="1" customWidth="1"/>
    <col min="784" max="784" width="5" style="34" bestFit="1" customWidth="1"/>
    <col min="785" max="786" width="0" style="34" hidden="1" customWidth="1"/>
    <col min="787" max="1024" width="9.109375" style="34"/>
    <col min="1025" max="1025" width="4.6640625" style="34" customWidth="1"/>
    <col min="1026" max="1026" width="25.88671875" style="34" customWidth="1"/>
    <col min="1027" max="1027" width="6.88671875" style="34" customWidth="1"/>
    <col min="1028" max="1028" width="14.109375" style="34" customWidth="1"/>
    <col min="1029" max="1029" width="10.44140625" style="34" customWidth="1"/>
    <col min="1030" max="1030" width="17.109375" style="34" customWidth="1"/>
    <col min="1031" max="1031" width="13.5546875" style="34" customWidth="1"/>
    <col min="1032" max="1032" width="16.5546875" style="34" bestFit="1" customWidth="1"/>
    <col min="1033" max="1033" width="3.5546875" style="34" customWidth="1"/>
    <col min="1034" max="1034" width="5.109375" style="34" customWidth="1"/>
    <col min="1035" max="1035" width="7.109375" style="34" bestFit="1" customWidth="1"/>
    <col min="1036" max="1036" width="0" style="34" hidden="1" customWidth="1"/>
    <col min="1037" max="1037" width="9.33203125" style="34" customWidth="1"/>
    <col min="1038" max="1038" width="0" style="34" hidden="1" customWidth="1"/>
    <col min="1039" max="1039" width="7.6640625" style="34" bestFit="1" customWidth="1"/>
    <col min="1040" max="1040" width="5" style="34" bestFit="1" customWidth="1"/>
    <col min="1041" max="1042" width="0" style="34" hidden="1" customWidth="1"/>
    <col min="1043" max="1280" width="9.109375" style="34"/>
    <col min="1281" max="1281" width="4.6640625" style="34" customWidth="1"/>
    <col min="1282" max="1282" width="25.88671875" style="34" customWidth="1"/>
    <col min="1283" max="1283" width="6.88671875" style="34" customWidth="1"/>
    <col min="1284" max="1284" width="14.109375" style="34" customWidth="1"/>
    <col min="1285" max="1285" width="10.44140625" style="34" customWidth="1"/>
    <col min="1286" max="1286" width="17.109375" style="34" customWidth="1"/>
    <col min="1287" max="1287" width="13.5546875" style="34" customWidth="1"/>
    <col min="1288" max="1288" width="16.5546875" style="34" bestFit="1" customWidth="1"/>
    <col min="1289" max="1289" width="3.5546875" style="34" customWidth="1"/>
    <col min="1290" max="1290" width="5.109375" style="34" customWidth="1"/>
    <col min="1291" max="1291" width="7.109375" style="34" bestFit="1" customWidth="1"/>
    <col min="1292" max="1292" width="0" style="34" hidden="1" customWidth="1"/>
    <col min="1293" max="1293" width="9.33203125" style="34" customWidth="1"/>
    <col min="1294" max="1294" width="0" style="34" hidden="1" customWidth="1"/>
    <col min="1295" max="1295" width="7.6640625" style="34" bestFit="1" customWidth="1"/>
    <col min="1296" max="1296" width="5" style="34" bestFit="1" customWidth="1"/>
    <col min="1297" max="1298" width="0" style="34" hidden="1" customWidth="1"/>
    <col min="1299" max="1536" width="9.109375" style="34"/>
    <col min="1537" max="1537" width="4.6640625" style="34" customWidth="1"/>
    <col min="1538" max="1538" width="25.88671875" style="34" customWidth="1"/>
    <col min="1539" max="1539" width="6.88671875" style="34" customWidth="1"/>
    <col min="1540" max="1540" width="14.109375" style="34" customWidth="1"/>
    <col min="1541" max="1541" width="10.44140625" style="34" customWidth="1"/>
    <col min="1542" max="1542" width="17.109375" style="34" customWidth="1"/>
    <col min="1543" max="1543" width="13.5546875" style="34" customWidth="1"/>
    <col min="1544" max="1544" width="16.5546875" style="34" bestFit="1" customWidth="1"/>
    <col min="1545" max="1545" width="3.5546875" style="34" customWidth="1"/>
    <col min="1546" max="1546" width="5.109375" style="34" customWidth="1"/>
    <col min="1547" max="1547" width="7.109375" style="34" bestFit="1" customWidth="1"/>
    <col min="1548" max="1548" width="0" style="34" hidden="1" customWidth="1"/>
    <col min="1549" max="1549" width="9.33203125" style="34" customWidth="1"/>
    <col min="1550" max="1550" width="0" style="34" hidden="1" customWidth="1"/>
    <col min="1551" max="1551" width="7.6640625" style="34" bestFit="1" customWidth="1"/>
    <col min="1552" max="1552" width="5" style="34" bestFit="1" customWidth="1"/>
    <col min="1553" max="1554" width="0" style="34" hidden="1" customWidth="1"/>
    <col min="1555" max="1792" width="9.109375" style="34"/>
    <col min="1793" max="1793" width="4.6640625" style="34" customWidth="1"/>
    <col min="1794" max="1794" width="25.88671875" style="34" customWidth="1"/>
    <col min="1795" max="1795" width="6.88671875" style="34" customWidth="1"/>
    <col min="1796" max="1796" width="14.109375" style="34" customWidth="1"/>
    <col min="1797" max="1797" width="10.44140625" style="34" customWidth="1"/>
    <col min="1798" max="1798" width="17.109375" style="34" customWidth="1"/>
    <col min="1799" max="1799" width="13.5546875" style="34" customWidth="1"/>
    <col min="1800" max="1800" width="16.5546875" style="34" bestFit="1" customWidth="1"/>
    <col min="1801" max="1801" width="3.5546875" style="34" customWidth="1"/>
    <col min="1802" max="1802" width="5.109375" style="34" customWidth="1"/>
    <col min="1803" max="1803" width="7.109375" style="34" bestFit="1" customWidth="1"/>
    <col min="1804" max="1804" width="0" style="34" hidden="1" customWidth="1"/>
    <col min="1805" max="1805" width="9.33203125" style="34" customWidth="1"/>
    <col min="1806" max="1806" width="0" style="34" hidden="1" customWidth="1"/>
    <col min="1807" max="1807" width="7.6640625" style="34" bestFit="1" customWidth="1"/>
    <col min="1808" max="1808" width="5" style="34" bestFit="1" customWidth="1"/>
    <col min="1809" max="1810" width="0" style="34" hidden="1" customWidth="1"/>
    <col min="1811" max="2048" width="9.109375" style="34"/>
    <col min="2049" max="2049" width="4.6640625" style="34" customWidth="1"/>
    <col min="2050" max="2050" width="25.88671875" style="34" customWidth="1"/>
    <col min="2051" max="2051" width="6.88671875" style="34" customWidth="1"/>
    <col min="2052" max="2052" width="14.109375" style="34" customWidth="1"/>
    <col min="2053" max="2053" width="10.44140625" style="34" customWidth="1"/>
    <col min="2054" max="2054" width="17.109375" style="34" customWidth="1"/>
    <col min="2055" max="2055" width="13.5546875" style="34" customWidth="1"/>
    <col min="2056" max="2056" width="16.5546875" style="34" bestFit="1" customWidth="1"/>
    <col min="2057" max="2057" width="3.5546875" style="34" customWidth="1"/>
    <col min="2058" max="2058" width="5.109375" style="34" customWidth="1"/>
    <col min="2059" max="2059" width="7.109375" style="34" bestFit="1" customWidth="1"/>
    <col min="2060" max="2060" width="0" style="34" hidden="1" customWidth="1"/>
    <col min="2061" max="2061" width="9.33203125" style="34" customWidth="1"/>
    <col min="2062" max="2062" width="0" style="34" hidden="1" customWidth="1"/>
    <col min="2063" max="2063" width="7.6640625" style="34" bestFit="1" customWidth="1"/>
    <col min="2064" max="2064" width="5" style="34" bestFit="1" customWidth="1"/>
    <col min="2065" max="2066" width="0" style="34" hidden="1" customWidth="1"/>
    <col min="2067" max="2304" width="9.109375" style="34"/>
    <col min="2305" max="2305" width="4.6640625" style="34" customWidth="1"/>
    <col min="2306" max="2306" width="25.88671875" style="34" customWidth="1"/>
    <col min="2307" max="2307" width="6.88671875" style="34" customWidth="1"/>
    <col min="2308" max="2308" width="14.109375" style="34" customWidth="1"/>
    <col min="2309" max="2309" width="10.44140625" style="34" customWidth="1"/>
    <col min="2310" max="2310" width="17.109375" style="34" customWidth="1"/>
    <col min="2311" max="2311" width="13.5546875" style="34" customWidth="1"/>
    <col min="2312" max="2312" width="16.5546875" style="34" bestFit="1" customWidth="1"/>
    <col min="2313" max="2313" width="3.5546875" style="34" customWidth="1"/>
    <col min="2314" max="2314" width="5.109375" style="34" customWidth="1"/>
    <col min="2315" max="2315" width="7.109375" style="34" bestFit="1" customWidth="1"/>
    <col min="2316" max="2316" width="0" style="34" hidden="1" customWidth="1"/>
    <col min="2317" max="2317" width="9.33203125" style="34" customWidth="1"/>
    <col min="2318" max="2318" width="0" style="34" hidden="1" customWidth="1"/>
    <col min="2319" max="2319" width="7.6640625" style="34" bestFit="1" customWidth="1"/>
    <col min="2320" max="2320" width="5" style="34" bestFit="1" customWidth="1"/>
    <col min="2321" max="2322" width="0" style="34" hidden="1" customWidth="1"/>
    <col min="2323" max="2560" width="9.109375" style="34"/>
    <col min="2561" max="2561" width="4.6640625" style="34" customWidth="1"/>
    <col min="2562" max="2562" width="25.88671875" style="34" customWidth="1"/>
    <col min="2563" max="2563" width="6.88671875" style="34" customWidth="1"/>
    <col min="2564" max="2564" width="14.109375" style="34" customWidth="1"/>
    <col min="2565" max="2565" width="10.44140625" style="34" customWidth="1"/>
    <col min="2566" max="2566" width="17.109375" style="34" customWidth="1"/>
    <col min="2567" max="2567" width="13.5546875" style="34" customWidth="1"/>
    <col min="2568" max="2568" width="16.5546875" style="34" bestFit="1" customWidth="1"/>
    <col min="2569" max="2569" width="3.5546875" style="34" customWidth="1"/>
    <col min="2570" max="2570" width="5.109375" style="34" customWidth="1"/>
    <col min="2571" max="2571" width="7.109375" style="34" bestFit="1" customWidth="1"/>
    <col min="2572" max="2572" width="0" style="34" hidden="1" customWidth="1"/>
    <col min="2573" max="2573" width="9.33203125" style="34" customWidth="1"/>
    <col min="2574" max="2574" width="0" style="34" hidden="1" customWidth="1"/>
    <col min="2575" max="2575" width="7.6640625" style="34" bestFit="1" customWidth="1"/>
    <col min="2576" max="2576" width="5" style="34" bestFit="1" customWidth="1"/>
    <col min="2577" max="2578" width="0" style="34" hidden="1" customWidth="1"/>
    <col min="2579" max="2816" width="9.109375" style="34"/>
    <col min="2817" max="2817" width="4.6640625" style="34" customWidth="1"/>
    <col min="2818" max="2818" width="25.88671875" style="34" customWidth="1"/>
    <col min="2819" max="2819" width="6.88671875" style="34" customWidth="1"/>
    <col min="2820" max="2820" width="14.109375" style="34" customWidth="1"/>
    <col min="2821" max="2821" width="10.44140625" style="34" customWidth="1"/>
    <col min="2822" max="2822" width="17.109375" style="34" customWidth="1"/>
    <col min="2823" max="2823" width="13.5546875" style="34" customWidth="1"/>
    <col min="2824" max="2824" width="16.5546875" style="34" bestFit="1" customWidth="1"/>
    <col min="2825" max="2825" width="3.5546875" style="34" customWidth="1"/>
    <col min="2826" max="2826" width="5.109375" style="34" customWidth="1"/>
    <col min="2827" max="2827" width="7.109375" style="34" bestFit="1" customWidth="1"/>
    <col min="2828" max="2828" width="0" style="34" hidden="1" customWidth="1"/>
    <col min="2829" max="2829" width="9.33203125" style="34" customWidth="1"/>
    <col min="2830" max="2830" width="0" style="34" hidden="1" customWidth="1"/>
    <col min="2831" max="2831" width="7.6640625" style="34" bestFit="1" customWidth="1"/>
    <col min="2832" max="2832" width="5" style="34" bestFit="1" customWidth="1"/>
    <col min="2833" max="2834" width="0" style="34" hidden="1" customWidth="1"/>
    <col min="2835" max="3072" width="9.109375" style="34"/>
    <col min="3073" max="3073" width="4.6640625" style="34" customWidth="1"/>
    <col min="3074" max="3074" width="25.88671875" style="34" customWidth="1"/>
    <col min="3075" max="3075" width="6.88671875" style="34" customWidth="1"/>
    <col min="3076" max="3076" width="14.109375" style="34" customWidth="1"/>
    <col min="3077" max="3077" width="10.44140625" style="34" customWidth="1"/>
    <col min="3078" max="3078" width="17.109375" style="34" customWidth="1"/>
    <col min="3079" max="3079" width="13.5546875" style="34" customWidth="1"/>
    <col min="3080" max="3080" width="16.5546875" style="34" bestFit="1" customWidth="1"/>
    <col min="3081" max="3081" width="3.5546875" style="34" customWidth="1"/>
    <col min="3082" max="3082" width="5.109375" style="34" customWidth="1"/>
    <col min="3083" max="3083" width="7.109375" style="34" bestFit="1" customWidth="1"/>
    <col min="3084" max="3084" width="0" style="34" hidden="1" customWidth="1"/>
    <col min="3085" max="3085" width="9.33203125" style="34" customWidth="1"/>
    <col min="3086" max="3086" width="0" style="34" hidden="1" customWidth="1"/>
    <col min="3087" max="3087" width="7.6640625" style="34" bestFit="1" customWidth="1"/>
    <col min="3088" max="3088" width="5" style="34" bestFit="1" customWidth="1"/>
    <col min="3089" max="3090" width="0" style="34" hidden="1" customWidth="1"/>
    <col min="3091" max="3328" width="9.109375" style="34"/>
    <col min="3329" max="3329" width="4.6640625" style="34" customWidth="1"/>
    <col min="3330" max="3330" width="25.88671875" style="34" customWidth="1"/>
    <col min="3331" max="3331" width="6.88671875" style="34" customWidth="1"/>
    <col min="3332" max="3332" width="14.109375" style="34" customWidth="1"/>
    <col min="3333" max="3333" width="10.44140625" style="34" customWidth="1"/>
    <col min="3334" max="3334" width="17.109375" style="34" customWidth="1"/>
    <col min="3335" max="3335" width="13.5546875" style="34" customWidth="1"/>
    <col min="3336" max="3336" width="16.5546875" style="34" bestFit="1" customWidth="1"/>
    <col min="3337" max="3337" width="3.5546875" style="34" customWidth="1"/>
    <col min="3338" max="3338" width="5.109375" style="34" customWidth="1"/>
    <col min="3339" max="3339" width="7.109375" style="34" bestFit="1" customWidth="1"/>
    <col min="3340" max="3340" width="0" style="34" hidden="1" customWidth="1"/>
    <col min="3341" max="3341" width="9.33203125" style="34" customWidth="1"/>
    <col min="3342" max="3342" width="0" style="34" hidden="1" customWidth="1"/>
    <col min="3343" max="3343" width="7.6640625" style="34" bestFit="1" customWidth="1"/>
    <col min="3344" max="3344" width="5" style="34" bestFit="1" customWidth="1"/>
    <col min="3345" max="3346" width="0" style="34" hidden="1" customWidth="1"/>
    <col min="3347" max="3584" width="9.109375" style="34"/>
    <col min="3585" max="3585" width="4.6640625" style="34" customWidth="1"/>
    <col min="3586" max="3586" width="25.88671875" style="34" customWidth="1"/>
    <col min="3587" max="3587" width="6.88671875" style="34" customWidth="1"/>
    <col min="3588" max="3588" width="14.109375" style="34" customWidth="1"/>
    <col min="3589" max="3589" width="10.44140625" style="34" customWidth="1"/>
    <col min="3590" max="3590" width="17.109375" style="34" customWidth="1"/>
    <col min="3591" max="3591" width="13.5546875" style="34" customWidth="1"/>
    <col min="3592" max="3592" width="16.5546875" style="34" bestFit="1" customWidth="1"/>
    <col min="3593" max="3593" width="3.5546875" style="34" customWidth="1"/>
    <col min="3594" max="3594" width="5.109375" style="34" customWidth="1"/>
    <col min="3595" max="3595" width="7.109375" style="34" bestFit="1" customWidth="1"/>
    <col min="3596" max="3596" width="0" style="34" hidden="1" customWidth="1"/>
    <col min="3597" max="3597" width="9.33203125" style="34" customWidth="1"/>
    <col min="3598" max="3598" width="0" style="34" hidden="1" customWidth="1"/>
    <col min="3599" max="3599" width="7.6640625" style="34" bestFit="1" customWidth="1"/>
    <col min="3600" max="3600" width="5" style="34" bestFit="1" customWidth="1"/>
    <col min="3601" max="3602" width="0" style="34" hidden="1" customWidth="1"/>
    <col min="3603" max="3840" width="9.109375" style="34"/>
    <col min="3841" max="3841" width="4.6640625" style="34" customWidth="1"/>
    <col min="3842" max="3842" width="25.88671875" style="34" customWidth="1"/>
    <col min="3843" max="3843" width="6.88671875" style="34" customWidth="1"/>
    <col min="3844" max="3844" width="14.109375" style="34" customWidth="1"/>
    <col min="3845" max="3845" width="10.44140625" style="34" customWidth="1"/>
    <col min="3846" max="3846" width="17.109375" style="34" customWidth="1"/>
    <col min="3847" max="3847" width="13.5546875" style="34" customWidth="1"/>
    <col min="3848" max="3848" width="16.5546875" style="34" bestFit="1" customWidth="1"/>
    <col min="3849" max="3849" width="3.5546875" style="34" customWidth="1"/>
    <col min="3850" max="3850" width="5.109375" style="34" customWidth="1"/>
    <col min="3851" max="3851" width="7.109375" style="34" bestFit="1" customWidth="1"/>
    <col min="3852" max="3852" width="0" style="34" hidden="1" customWidth="1"/>
    <col min="3853" max="3853" width="9.33203125" style="34" customWidth="1"/>
    <col min="3854" max="3854" width="0" style="34" hidden="1" customWidth="1"/>
    <col min="3855" max="3855" width="7.6640625" style="34" bestFit="1" customWidth="1"/>
    <col min="3856" max="3856" width="5" style="34" bestFit="1" customWidth="1"/>
    <col min="3857" max="3858" width="0" style="34" hidden="1" customWidth="1"/>
    <col min="3859" max="4096" width="9.109375" style="34"/>
    <col min="4097" max="4097" width="4.6640625" style="34" customWidth="1"/>
    <col min="4098" max="4098" width="25.88671875" style="34" customWidth="1"/>
    <col min="4099" max="4099" width="6.88671875" style="34" customWidth="1"/>
    <col min="4100" max="4100" width="14.109375" style="34" customWidth="1"/>
    <col min="4101" max="4101" width="10.44140625" style="34" customWidth="1"/>
    <col min="4102" max="4102" width="17.109375" style="34" customWidth="1"/>
    <col min="4103" max="4103" width="13.5546875" style="34" customWidth="1"/>
    <col min="4104" max="4104" width="16.5546875" style="34" bestFit="1" customWidth="1"/>
    <col min="4105" max="4105" width="3.5546875" style="34" customWidth="1"/>
    <col min="4106" max="4106" width="5.109375" style="34" customWidth="1"/>
    <col min="4107" max="4107" width="7.109375" style="34" bestFit="1" customWidth="1"/>
    <col min="4108" max="4108" width="0" style="34" hidden="1" customWidth="1"/>
    <col min="4109" max="4109" width="9.33203125" style="34" customWidth="1"/>
    <col min="4110" max="4110" width="0" style="34" hidden="1" customWidth="1"/>
    <col min="4111" max="4111" width="7.6640625" style="34" bestFit="1" customWidth="1"/>
    <col min="4112" max="4112" width="5" style="34" bestFit="1" customWidth="1"/>
    <col min="4113" max="4114" width="0" style="34" hidden="1" customWidth="1"/>
    <col min="4115" max="4352" width="9.109375" style="34"/>
    <col min="4353" max="4353" width="4.6640625" style="34" customWidth="1"/>
    <col min="4354" max="4354" width="25.88671875" style="34" customWidth="1"/>
    <col min="4355" max="4355" width="6.88671875" style="34" customWidth="1"/>
    <col min="4356" max="4356" width="14.109375" style="34" customWidth="1"/>
    <col min="4357" max="4357" width="10.44140625" style="34" customWidth="1"/>
    <col min="4358" max="4358" width="17.109375" style="34" customWidth="1"/>
    <col min="4359" max="4359" width="13.5546875" style="34" customWidth="1"/>
    <col min="4360" max="4360" width="16.5546875" style="34" bestFit="1" customWidth="1"/>
    <col min="4361" max="4361" width="3.5546875" style="34" customWidth="1"/>
    <col min="4362" max="4362" width="5.109375" style="34" customWidth="1"/>
    <col min="4363" max="4363" width="7.109375" style="34" bestFit="1" customWidth="1"/>
    <col min="4364" max="4364" width="0" style="34" hidden="1" customWidth="1"/>
    <col min="4365" max="4365" width="9.33203125" style="34" customWidth="1"/>
    <col min="4366" max="4366" width="0" style="34" hidden="1" customWidth="1"/>
    <col min="4367" max="4367" width="7.6640625" style="34" bestFit="1" customWidth="1"/>
    <col min="4368" max="4368" width="5" style="34" bestFit="1" customWidth="1"/>
    <col min="4369" max="4370" width="0" style="34" hidden="1" customWidth="1"/>
    <col min="4371" max="4608" width="9.109375" style="34"/>
    <col min="4609" max="4609" width="4.6640625" style="34" customWidth="1"/>
    <col min="4610" max="4610" width="25.88671875" style="34" customWidth="1"/>
    <col min="4611" max="4611" width="6.88671875" style="34" customWidth="1"/>
    <col min="4612" max="4612" width="14.109375" style="34" customWidth="1"/>
    <col min="4613" max="4613" width="10.44140625" style="34" customWidth="1"/>
    <col min="4614" max="4614" width="17.109375" style="34" customWidth="1"/>
    <col min="4615" max="4615" width="13.5546875" style="34" customWidth="1"/>
    <col min="4616" max="4616" width="16.5546875" style="34" bestFit="1" customWidth="1"/>
    <col min="4617" max="4617" width="3.5546875" style="34" customWidth="1"/>
    <col min="4618" max="4618" width="5.109375" style="34" customWidth="1"/>
    <col min="4619" max="4619" width="7.109375" style="34" bestFit="1" customWidth="1"/>
    <col min="4620" max="4620" width="0" style="34" hidden="1" customWidth="1"/>
    <col min="4621" max="4621" width="9.33203125" style="34" customWidth="1"/>
    <col min="4622" max="4622" width="0" style="34" hidden="1" customWidth="1"/>
    <col min="4623" max="4623" width="7.6640625" style="34" bestFit="1" customWidth="1"/>
    <col min="4624" max="4624" width="5" style="34" bestFit="1" customWidth="1"/>
    <col min="4625" max="4626" width="0" style="34" hidden="1" customWidth="1"/>
    <col min="4627" max="4864" width="9.109375" style="34"/>
    <col min="4865" max="4865" width="4.6640625" style="34" customWidth="1"/>
    <col min="4866" max="4866" width="25.88671875" style="34" customWidth="1"/>
    <col min="4867" max="4867" width="6.88671875" style="34" customWidth="1"/>
    <col min="4868" max="4868" width="14.109375" style="34" customWidth="1"/>
    <col min="4869" max="4869" width="10.44140625" style="34" customWidth="1"/>
    <col min="4870" max="4870" width="17.109375" style="34" customWidth="1"/>
    <col min="4871" max="4871" width="13.5546875" style="34" customWidth="1"/>
    <col min="4872" max="4872" width="16.5546875" style="34" bestFit="1" customWidth="1"/>
    <col min="4873" max="4873" width="3.5546875" style="34" customWidth="1"/>
    <col min="4874" max="4874" width="5.109375" style="34" customWidth="1"/>
    <col min="4875" max="4875" width="7.109375" style="34" bestFit="1" customWidth="1"/>
    <col min="4876" max="4876" width="0" style="34" hidden="1" customWidth="1"/>
    <col min="4877" max="4877" width="9.33203125" style="34" customWidth="1"/>
    <col min="4878" max="4878" width="0" style="34" hidden="1" customWidth="1"/>
    <col min="4879" max="4879" width="7.6640625" style="34" bestFit="1" customWidth="1"/>
    <col min="4880" max="4880" width="5" style="34" bestFit="1" customWidth="1"/>
    <col min="4881" max="4882" width="0" style="34" hidden="1" customWidth="1"/>
    <col min="4883" max="5120" width="9.109375" style="34"/>
    <col min="5121" max="5121" width="4.6640625" style="34" customWidth="1"/>
    <col min="5122" max="5122" width="25.88671875" style="34" customWidth="1"/>
    <col min="5123" max="5123" width="6.88671875" style="34" customWidth="1"/>
    <col min="5124" max="5124" width="14.109375" style="34" customWidth="1"/>
    <col min="5125" max="5125" width="10.44140625" style="34" customWidth="1"/>
    <col min="5126" max="5126" width="17.109375" style="34" customWidth="1"/>
    <col min="5127" max="5127" width="13.5546875" style="34" customWidth="1"/>
    <col min="5128" max="5128" width="16.5546875" style="34" bestFit="1" customWidth="1"/>
    <col min="5129" max="5129" width="3.5546875" style="34" customWidth="1"/>
    <col min="5130" max="5130" width="5.109375" style="34" customWidth="1"/>
    <col min="5131" max="5131" width="7.109375" style="34" bestFit="1" customWidth="1"/>
    <col min="5132" max="5132" width="0" style="34" hidden="1" customWidth="1"/>
    <col min="5133" max="5133" width="9.33203125" style="34" customWidth="1"/>
    <col min="5134" max="5134" width="0" style="34" hidden="1" customWidth="1"/>
    <col min="5135" max="5135" width="7.6640625" style="34" bestFit="1" customWidth="1"/>
    <col min="5136" max="5136" width="5" style="34" bestFit="1" customWidth="1"/>
    <col min="5137" max="5138" width="0" style="34" hidden="1" customWidth="1"/>
    <col min="5139" max="5376" width="9.109375" style="34"/>
    <col min="5377" max="5377" width="4.6640625" style="34" customWidth="1"/>
    <col min="5378" max="5378" width="25.88671875" style="34" customWidth="1"/>
    <col min="5379" max="5379" width="6.88671875" style="34" customWidth="1"/>
    <col min="5380" max="5380" width="14.109375" style="34" customWidth="1"/>
    <col min="5381" max="5381" width="10.44140625" style="34" customWidth="1"/>
    <col min="5382" max="5382" width="17.109375" style="34" customWidth="1"/>
    <col min="5383" max="5383" width="13.5546875" style="34" customWidth="1"/>
    <col min="5384" max="5384" width="16.5546875" style="34" bestFit="1" customWidth="1"/>
    <col min="5385" max="5385" width="3.5546875" style="34" customWidth="1"/>
    <col min="5386" max="5386" width="5.109375" style="34" customWidth="1"/>
    <col min="5387" max="5387" width="7.109375" style="34" bestFit="1" customWidth="1"/>
    <col min="5388" max="5388" width="0" style="34" hidden="1" customWidth="1"/>
    <col min="5389" max="5389" width="9.33203125" style="34" customWidth="1"/>
    <col min="5390" max="5390" width="0" style="34" hidden="1" customWidth="1"/>
    <col min="5391" max="5391" width="7.6640625" style="34" bestFit="1" customWidth="1"/>
    <col min="5392" max="5392" width="5" style="34" bestFit="1" customWidth="1"/>
    <col min="5393" max="5394" width="0" style="34" hidden="1" customWidth="1"/>
    <col min="5395" max="5632" width="9.109375" style="34"/>
    <col min="5633" max="5633" width="4.6640625" style="34" customWidth="1"/>
    <col min="5634" max="5634" width="25.88671875" style="34" customWidth="1"/>
    <col min="5635" max="5635" width="6.88671875" style="34" customWidth="1"/>
    <col min="5636" max="5636" width="14.109375" style="34" customWidth="1"/>
    <col min="5637" max="5637" width="10.44140625" style="34" customWidth="1"/>
    <col min="5638" max="5638" width="17.109375" style="34" customWidth="1"/>
    <col min="5639" max="5639" width="13.5546875" style="34" customWidth="1"/>
    <col min="5640" max="5640" width="16.5546875" style="34" bestFit="1" customWidth="1"/>
    <col min="5641" max="5641" width="3.5546875" style="34" customWidth="1"/>
    <col min="5642" max="5642" width="5.109375" style="34" customWidth="1"/>
    <col min="5643" max="5643" width="7.109375" style="34" bestFit="1" customWidth="1"/>
    <col min="5644" max="5644" width="0" style="34" hidden="1" customWidth="1"/>
    <col min="5645" max="5645" width="9.33203125" style="34" customWidth="1"/>
    <col min="5646" max="5646" width="0" style="34" hidden="1" customWidth="1"/>
    <col min="5647" max="5647" width="7.6640625" style="34" bestFit="1" customWidth="1"/>
    <col min="5648" max="5648" width="5" style="34" bestFit="1" customWidth="1"/>
    <col min="5649" max="5650" width="0" style="34" hidden="1" customWidth="1"/>
    <col min="5651" max="5888" width="9.109375" style="34"/>
    <col min="5889" max="5889" width="4.6640625" style="34" customWidth="1"/>
    <col min="5890" max="5890" width="25.88671875" style="34" customWidth="1"/>
    <col min="5891" max="5891" width="6.88671875" style="34" customWidth="1"/>
    <col min="5892" max="5892" width="14.109375" style="34" customWidth="1"/>
    <col min="5893" max="5893" width="10.44140625" style="34" customWidth="1"/>
    <col min="5894" max="5894" width="17.109375" style="34" customWidth="1"/>
    <col min="5895" max="5895" width="13.5546875" style="34" customWidth="1"/>
    <col min="5896" max="5896" width="16.5546875" style="34" bestFit="1" customWidth="1"/>
    <col min="5897" max="5897" width="3.5546875" style="34" customWidth="1"/>
    <col min="5898" max="5898" width="5.109375" style="34" customWidth="1"/>
    <col min="5899" max="5899" width="7.109375" style="34" bestFit="1" customWidth="1"/>
    <col min="5900" max="5900" width="0" style="34" hidden="1" customWidth="1"/>
    <col min="5901" max="5901" width="9.33203125" style="34" customWidth="1"/>
    <col min="5902" max="5902" width="0" style="34" hidden="1" customWidth="1"/>
    <col min="5903" max="5903" width="7.6640625" style="34" bestFit="1" customWidth="1"/>
    <col min="5904" max="5904" width="5" style="34" bestFit="1" customWidth="1"/>
    <col min="5905" max="5906" width="0" style="34" hidden="1" customWidth="1"/>
    <col min="5907" max="6144" width="9.109375" style="34"/>
    <col min="6145" max="6145" width="4.6640625" style="34" customWidth="1"/>
    <col min="6146" max="6146" width="25.88671875" style="34" customWidth="1"/>
    <col min="6147" max="6147" width="6.88671875" style="34" customWidth="1"/>
    <col min="6148" max="6148" width="14.109375" style="34" customWidth="1"/>
    <col min="6149" max="6149" width="10.44140625" style="34" customWidth="1"/>
    <col min="6150" max="6150" width="17.109375" style="34" customWidth="1"/>
    <col min="6151" max="6151" width="13.5546875" style="34" customWidth="1"/>
    <col min="6152" max="6152" width="16.5546875" style="34" bestFit="1" customWidth="1"/>
    <col min="6153" max="6153" width="3.5546875" style="34" customWidth="1"/>
    <col min="6154" max="6154" width="5.109375" style="34" customWidth="1"/>
    <col min="6155" max="6155" width="7.109375" style="34" bestFit="1" customWidth="1"/>
    <col min="6156" max="6156" width="0" style="34" hidden="1" customWidth="1"/>
    <col min="6157" max="6157" width="9.33203125" style="34" customWidth="1"/>
    <col min="6158" max="6158" width="0" style="34" hidden="1" customWidth="1"/>
    <col min="6159" max="6159" width="7.6640625" style="34" bestFit="1" customWidth="1"/>
    <col min="6160" max="6160" width="5" style="34" bestFit="1" customWidth="1"/>
    <col min="6161" max="6162" width="0" style="34" hidden="1" customWidth="1"/>
    <col min="6163" max="6400" width="9.109375" style="34"/>
    <col min="6401" max="6401" width="4.6640625" style="34" customWidth="1"/>
    <col min="6402" max="6402" width="25.88671875" style="34" customWidth="1"/>
    <col min="6403" max="6403" width="6.88671875" style="34" customWidth="1"/>
    <col min="6404" max="6404" width="14.109375" style="34" customWidth="1"/>
    <col min="6405" max="6405" width="10.44140625" style="34" customWidth="1"/>
    <col min="6406" max="6406" width="17.109375" style="34" customWidth="1"/>
    <col min="6407" max="6407" width="13.5546875" style="34" customWidth="1"/>
    <col min="6408" max="6408" width="16.5546875" style="34" bestFit="1" customWidth="1"/>
    <col min="6409" max="6409" width="3.5546875" style="34" customWidth="1"/>
    <col min="6410" max="6410" width="5.109375" style="34" customWidth="1"/>
    <col min="6411" max="6411" width="7.109375" style="34" bestFit="1" customWidth="1"/>
    <col min="6412" max="6412" width="0" style="34" hidden="1" customWidth="1"/>
    <col min="6413" max="6413" width="9.33203125" style="34" customWidth="1"/>
    <col min="6414" max="6414" width="0" style="34" hidden="1" customWidth="1"/>
    <col min="6415" max="6415" width="7.6640625" style="34" bestFit="1" customWidth="1"/>
    <col min="6416" max="6416" width="5" style="34" bestFit="1" customWidth="1"/>
    <col min="6417" max="6418" width="0" style="34" hidden="1" customWidth="1"/>
    <col min="6419" max="6656" width="9.109375" style="34"/>
    <col min="6657" max="6657" width="4.6640625" style="34" customWidth="1"/>
    <col min="6658" max="6658" width="25.88671875" style="34" customWidth="1"/>
    <col min="6659" max="6659" width="6.88671875" style="34" customWidth="1"/>
    <col min="6660" max="6660" width="14.109375" style="34" customWidth="1"/>
    <col min="6661" max="6661" width="10.44140625" style="34" customWidth="1"/>
    <col min="6662" max="6662" width="17.109375" style="34" customWidth="1"/>
    <col min="6663" max="6663" width="13.5546875" style="34" customWidth="1"/>
    <col min="6664" max="6664" width="16.5546875" style="34" bestFit="1" customWidth="1"/>
    <col min="6665" max="6665" width="3.5546875" style="34" customWidth="1"/>
    <col min="6666" max="6666" width="5.109375" style="34" customWidth="1"/>
    <col min="6667" max="6667" width="7.109375" style="34" bestFit="1" customWidth="1"/>
    <col min="6668" max="6668" width="0" style="34" hidden="1" customWidth="1"/>
    <col min="6669" max="6669" width="9.33203125" style="34" customWidth="1"/>
    <col min="6670" max="6670" width="0" style="34" hidden="1" customWidth="1"/>
    <col min="6671" max="6671" width="7.6640625" style="34" bestFit="1" customWidth="1"/>
    <col min="6672" max="6672" width="5" style="34" bestFit="1" customWidth="1"/>
    <col min="6673" max="6674" width="0" style="34" hidden="1" customWidth="1"/>
    <col min="6675" max="6912" width="9.109375" style="34"/>
    <col min="6913" max="6913" width="4.6640625" style="34" customWidth="1"/>
    <col min="6914" max="6914" width="25.88671875" style="34" customWidth="1"/>
    <col min="6915" max="6915" width="6.88671875" style="34" customWidth="1"/>
    <col min="6916" max="6916" width="14.109375" style="34" customWidth="1"/>
    <col min="6917" max="6917" width="10.44140625" style="34" customWidth="1"/>
    <col min="6918" max="6918" width="17.109375" style="34" customWidth="1"/>
    <col min="6919" max="6919" width="13.5546875" style="34" customWidth="1"/>
    <col min="6920" max="6920" width="16.5546875" style="34" bestFit="1" customWidth="1"/>
    <col min="6921" max="6921" width="3.5546875" style="34" customWidth="1"/>
    <col min="6922" max="6922" width="5.109375" style="34" customWidth="1"/>
    <col min="6923" max="6923" width="7.109375" style="34" bestFit="1" customWidth="1"/>
    <col min="6924" max="6924" width="0" style="34" hidden="1" customWidth="1"/>
    <col min="6925" max="6925" width="9.33203125" style="34" customWidth="1"/>
    <col min="6926" max="6926" width="0" style="34" hidden="1" customWidth="1"/>
    <col min="6927" max="6927" width="7.6640625" style="34" bestFit="1" customWidth="1"/>
    <col min="6928" max="6928" width="5" style="34" bestFit="1" customWidth="1"/>
    <col min="6929" max="6930" width="0" style="34" hidden="1" customWidth="1"/>
    <col min="6931" max="7168" width="9.109375" style="34"/>
    <col min="7169" max="7169" width="4.6640625" style="34" customWidth="1"/>
    <col min="7170" max="7170" width="25.88671875" style="34" customWidth="1"/>
    <col min="7171" max="7171" width="6.88671875" style="34" customWidth="1"/>
    <col min="7172" max="7172" width="14.109375" style="34" customWidth="1"/>
    <col min="7173" max="7173" width="10.44140625" style="34" customWidth="1"/>
    <col min="7174" max="7174" width="17.109375" style="34" customWidth="1"/>
    <col min="7175" max="7175" width="13.5546875" style="34" customWidth="1"/>
    <col min="7176" max="7176" width="16.5546875" style="34" bestFit="1" customWidth="1"/>
    <col min="7177" max="7177" width="3.5546875" style="34" customWidth="1"/>
    <col min="7178" max="7178" width="5.109375" style="34" customWidth="1"/>
    <col min="7179" max="7179" width="7.109375" style="34" bestFit="1" customWidth="1"/>
    <col min="7180" max="7180" width="0" style="34" hidden="1" customWidth="1"/>
    <col min="7181" max="7181" width="9.33203125" style="34" customWidth="1"/>
    <col min="7182" max="7182" width="0" style="34" hidden="1" customWidth="1"/>
    <col min="7183" max="7183" width="7.6640625" style="34" bestFit="1" customWidth="1"/>
    <col min="7184" max="7184" width="5" style="34" bestFit="1" customWidth="1"/>
    <col min="7185" max="7186" width="0" style="34" hidden="1" customWidth="1"/>
    <col min="7187" max="7424" width="9.109375" style="34"/>
    <col min="7425" max="7425" width="4.6640625" style="34" customWidth="1"/>
    <col min="7426" max="7426" width="25.88671875" style="34" customWidth="1"/>
    <col min="7427" max="7427" width="6.88671875" style="34" customWidth="1"/>
    <col min="7428" max="7428" width="14.109375" style="34" customWidth="1"/>
    <col min="7429" max="7429" width="10.44140625" style="34" customWidth="1"/>
    <col min="7430" max="7430" width="17.109375" style="34" customWidth="1"/>
    <col min="7431" max="7431" width="13.5546875" style="34" customWidth="1"/>
    <col min="7432" max="7432" width="16.5546875" style="34" bestFit="1" customWidth="1"/>
    <col min="7433" max="7433" width="3.5546875" style="34" customWidth="1"/>
    <col min="7434" max="7434" width="5.109375" style="34" customWidth="1"/>
    <col min="7435" max="7435" width="7.109375" style="34" bestFit="1" customWidth="1"/>
    <col min="7436" max="7436" width="0" style="34" hidden="1" customWidth="1"/>
    <col min="7437" max="7437" width="9.33203125" style="34" customWidth="1"/>
    <col min="7438" max="7438" width="0" style="34" hidden="1" customWidth="1"/>
    <col min="7439" max="7439" width="7.6640625" style="34" bestFit="1" customWidth="1"/>
    <col min="7440" max="7440" width="5" style="34" bestFit="1" customWidth="1"/>
    <col min="7441" max="7442" width="0" style="34" hidden="1" customWidth="1"/>
    <col min="7443" max="7680" width="9.109375" style="34"/>
    <col min="7681" max="7681" width="4.6640625" style="34" customWidth="1"/>
    <col min="7682" max="7682" width="25.88671875" style="34" customWidth="1"/>
    <col min="7683" max="7683" width="6.88671875" style="34" customWidth="1"/>
    <col min="7684" max="7684" width="14.109375" style="34" customWidth="1"/>
    <col min="7685" max="7685" width="10.44140625" style="34" customWidth="1"/>
    <col min="7686" max="7686" width="17.109375" style="34" customWidth="1"/>
    <col min="7687" max="7687" width="13.5546875" style="34" customWidth="1"/>
    <col min="7688" max="7688" width="16.5546875" style="34" bestFit="1" customWidth="1"/>
    <col min="7689" max="7689" width="3.5546875" style="34" customWidth="1"/>
    <col min="7690" max="7690" width="5.109375" style="34" customWidth="1"/>
    <col min="7691" max="7691" width="7.109375" style="34" bestFit="1" customWidth="1"/>
    <col min="7692" max="7692" width="0" style="34" hidden="1" customWidth="1"/>
    <col min="7693" max="7693" width="9.33203125" style="34" customWidth="1"/>
    <col min="7694" max="7694" width="0" style="34" hidden="1" customWidth="1"/>
    <col min="7695" max="7695" width="7.6640625" style="34" bestFit="1" customWidth="1"/>
    <col min="7696" max="7696" width="5" style="34" bestFit="1" customWidth="1"/>
    <col min="7697" max="7698" width="0" style="34" hidden="1" customWidth="1"/>
    <col min="7699" max="7936" width="9.109375" style="34"/>
    <col min="7937" max="7937" width="4.6640625" style="34" customWidth="1"/>
    <col min="7938" max="7938" width="25.88671875" style="34" customWidth="1"/>
    <col min="7939" max="7939" width="6.88671875" style="34" customWidth="1"/>
    <col min="7940" max="7940" width="14.109375" style="34" customWidth="1"/>
    <col min="7941" max="7941" width="10.44140625" style="34" customWidth="1"/>
    <col min="7942" max="7942" width="17.109375" style="34" customWidth="1"/>
    <col min="7943" max="7943" width="13.5546875" style="34" customWidth="1"/>
    <col min="7944" max="7944" width="16.5546875" style="34" bestFit="1" customWidth="1"/>
    <col min="7945" max="7945" width="3.5546875" style="34" customWidth="1"/>
    <col min="7946" max="7946" width="5.109375" style="34" customWidth="1"/>
    <col min="7947" max="7947" width="7.109375" style="34" bestFit="1" customWidth="1"/>
    <col min="7948" max="7948" width="0" style="34" hidden="1" customWidth="1"/>
    <col min="7949" max="7949" width="9.33203125" style="34" customWidth="1"/>
    <col min="7950" max="7950" width="0" style="34" hidden="1" customWidth="1"/>
    <col min="7951" max="7951" width="7.6640625" style="34" bestFit="1" customWidth="1"/>
    <col min="7952" max="7952" width="5" style="34" bestFit="1" customWidth="1"/>
    <col min="7953" max="7954" width="0" style="34" hidden="1" customWidth="1"/>
    <col min="7955" max="8192" width="9.109375" style="34"/>
    <col min="8193" max="8193" width="4.6640625" style="34" customWidth="1"/>
    <col min="8194" max="8194" width="25.88671875" style="34" customWidth="1"/>
    <col min="8195" max="8195" width="6.88671875" style="34" customWidth="1"/>
    <col min="8196" max="8196" width="14.109375" style="34" customWidth="1"/>
    <col min="8197" max="8197" width="10.44140625" style="34" customWidth="1"/>
    <col min="8198" max="8198" width="17.109375" style="34" customWidth="1"/>
    <col min="8199" max="8199" width="13.5546875" style="34" customWidth="1"/>
    <col min="8200" max="8200" width="16.5546875" style="34" bestFit="1" customWidth="1"/>
    <col min="8201" max="8201" width="3.5546875" style="34" customWidth="1"/>
    <col min="8202" max="8202" width="5.109375" style="34" customWidth="1"/>
    <col min="8203" max="8203" width="7.109375" style="34" bestFit="1" customWidth="1"/>
    <col min="8204" max="8204" width="0" style="34" hidden="1" customWidth="1"/>
    <col min="8205" max="8205" width="9.33203125" style="34" customWidth="1"/>
    <col min="8206" max="8206" width="0" style="34" hidden="1" customWidth="1"/>
    <col min="8207" max="8207" width="7.6640625" style="34" bestFit="1" customWidth="1"/>
    <col min="8208" max="8208" width="5" style="34" bestFit="1" customWidth="1"/>
    <col min="8209" max="8210" width="0" style="34" hidden="1" customWidth="1"/>
    <col min="8211" max="8448" width="9.109375" style="34"/>
    <col min="8449" max="8449" width="4.6640625" style="34" customWidth="1"/>
    <col min="8450" max="8450" width="25.88671875" style="34" customWidth="1"/>
    <col min="8451" max="8451" width="6.88671875" style="34" customWidth="1"/>
    <col min="8452" max="8452" width="14.109375" style="34" customWidth="1"/>
    <col min="8453" max="8453" width="10.44140625" style="34" customWidth="1"/>
    <col min="8454" max="8454" width="17.109375" style="34" customWidth="1"/>
    <col min="8455" max="8455" width="13.5546875" style="34" customWidth="1"/>
    <col min="8456" max="8456" width="16.5546875" style="34" bestFit="1" customWidth="1"/>
    <col min="8457" max="8457" width="3.5546875" style="34" customWidth="1"/>
    <col min="8458" max="8458" width="5.109375" style="34" customWidth="1"/>
    <col min="8459" max="8459" width="7.109375" style="34" bestFit="1" customWidth="1"/>
    <col min="8460" max="8460" width="0" style="34" hidden="1" customWidth="1"/>
    <col min="8461" max="8461" width="9.33203125" style="34" customWidth="1"/>
    <col min="8462" max="8462" width="0" style="34" hidden="1" customWidth="1"/>
    <col min="8463" max="8463" width="7.6640625" style="34" bestFit="1" customWidth="1"/>
    <col min="8464" max="8464" width="5" style="34" bestFit="1" customWidth="1"/>
    <col min="8465" max="8466" width="0" style="34" hidden="1" customWidth="1"/>
    <col min="8467" max="8704" width="9.109375" style="34"/>
    <col min="8705" max="8705" width="4.6640625" style="34" customWidth="1"/>
    <col min="8706" max="8706" width="25.88671875" style="34" customWidth="1"/>
    <col min="8707" max="8707" width="6.88671875" style="34" customWidth="1"/>
    <col min="8708" max="8708" width="14.109375" style="34" customWidth="1"/>
    <col min="8709" max="8709" width="10.44140625" style="34" customWidth="1"/>
    <col min="8710" max="8710" width="17.109375" style="34" customWidth="1"/>
    <col min="8711" max="8711" width="13.5546875" style="34" customWidth="1"/>
    <col min="8712" max="8712" width="16.5546875" style="34" bestFit="1" customWidth="1"/>
    <col min="8713" max="8713" width="3.5546875" style="34" customWidth="1"/>
    <col min="8714" max="8714" width="5.109375" style="34" customWidth="1"/>
    <col min="8715" max="8715" width="7.109375" style="34" bestFit="1" customWidth="1"/>
    <col min="8716" max="8716" width="0" style="34" hidden="1" customWidth="1"/>
    <col min="8717" max="8717" width="9.33203125" style="34" customWidth="1"/>
    <col min="8718" max="8718" width="0" style="34" hidden="1" customWidth="1"/>
    <col min="8719" max="8719" width="7.6640625" style="34" bestFit="1" customWidth="1"/>
    <col min="8720" max="8720" width="5" style="34" bestFit="1" customWidth="1"/>
    <col min="8721" max="8722" width="0" style="34" hidden="1" customWidth="1"/>
    <col min="8723" max="8960" width="9.109375" style="34"/>
    <col min="8961" max="8961" width="4.6640625" style="34" customWidth="1"/>
    <col min="8962" max="8962" width="25.88671875" style="34" customWidth="1"/>
    <col min="8963" max="8963" width="6.88671875" style="34" customWidth="1"/>
    <col min="8964" max="8964" width="14.109375" style="34" customWidth="1"/>
    <col min="8965" max="8965" width="10.44140625" style="34" customWidth="1"/>
    <col min="8966" max="8966" width="17.109375" style="34" customWidth="1"/>
    <col min="8967" max="8967" width="13.5546875" style="34" customWidth="1"/>
    <col min="8968" max="8968" width="16.5546875" style="34" bestFit="1" customWidth="1"/>
    <col min="8969" max="8969" width="3.5546875" style="34" customWidth="1"/>
    <col min="8970" max="8970" width="5.109375" style="34" customWidth="1"/>
    <col min="8971" max="8971" width="7.109375" style="34" bestFit="1" customWidth="1"/>
    <col min="8972" max="8972" width="0" style="34" hidden="1" customWidth="1"/>
    <col min="8973" max="8973" width="9.33203125" style="34" customWidth="1"/>
    <col min="8974" max="8974" width="0" style="34" hidden="1" customWidth="1"/>
    <col min="8975" max="8975" width="7.6640625" style="34" bestFit="1" customWidth="1"/>
    <col min="8976" max="8976" width="5" style="34" bestFit="1" customWidth="1"/>
    <col min="8977" max="8978" width="0" style="34" hidden="1" customWidth="1"/>
    <col min="8979" max="9216" width="9.109375" style="34"/>
    <col min="9217" max="9217" width="4.6640625" style="34" customWidth="1"/>
    <col min="9218" max="9218" width="25.88671875" style="34" customWidth="1"/>
    <col min="9219" max="9219" width="6.88671875" style="34" customWidth="1"/>
    <col min="9220" max="9220" width="14.109375" style="34" customWidth="1"/>
    <col min="9221" max="9221" width="10.44140625" style="34" customWidth="1"/>
    <col min="9222" max="9222" width="17.109375" style="34" customWidth="1"/>
    <col min="9223" max="9223" width="13.5546875" style="34" customWidth="1"/>
    <col min="9224" max="9224" width="16.5546875" style="34" bestFit="1" customWidth="1"/>
    <col min="9225" max="9225" width="3.5546875" style="34" customWidth="1"/>
    <col min="9226" max="9226" width="5.109375" style="34" customWidth="1"/>
    <col min="9227" max="9227" width="7.109375" style="34" bestFit="1" customWidth="1"/>
    <col min="9228" max="9228" width="0" style="34" hidden="1" customWidth="1"/>
    <col min="9229" max="9229" width="9.33203125" style="34" customWidth="1"/>
    <col min="9230" max="9230" width="0" style="34" hidden="1" customWidth="1"/>
    <col min="9231" max="9231" width="7.6640625" style="34" bestFit="1" customWidth="1"/>
    <col min="9232" max="9232" width="5" style="34" bestFit="1" customWidth="1"/>
    <col min="9233" max="9234" width="0" style="34" hidden="1" customWidth="1"/>
    <col min="9235" max="9472" width="9.109375" style="34"/>
    <col min="9473" max="9473" width="4.6640625" style="34" customWidth="1"/>
    <col min="9474" max="9474" width="25.88671875" style="34" customWidth="1"/>
    <col min="9475" max="9475" width="6.88671875" style="34" customWidth="1"/>
    <col min="9476" max="9476" width="14.109375" style="34" customWidth="1"/>
    <col min="9477" max="9477" width="10.44140625" style="34" customWidth="1"/>
    <col min="9478" max="9478" width="17.109375" style="34" customWidth="1"/>
    <col min="9479" max="9479" width="13.5546875" style="34" customWidth="1"/>
    <col min="9480" max="9480" width="16.5546875" style="34" bestFit="1" customWidth="1"/>
    <col min="9481" max="9481" width="3.5546875" style="34" customWidth="1"/>
    <col min="9482" max="9482" width="5.109375" style="34" customWidth="1"/>
    <col min="9483" max="9483" width="7.109375" style="34" bestFit="1" customWidth="1"/>
    <col min="9484" max="9484" width="0" style="34" hidden="1" customWidth="1"/>
    <col min="9485" max="9485" width="9.33203125" style="34" customWidth="1"/>
    <col min="9486" max="9486" width="0" style="34" hidden="1" customWidth="1"/>
    <col min="9487" max="9487" width="7.6640625" style="34" bestFit="1" customWidth="1"/>
    <col min="9488" max="9488" width="5" style="34" bestFit="1" customWidth="1"/>
    <col min="9489" max="9490" width="0" style="34" hidden="1" customWidth="1"/>
    <col min="9491" max="9728" width="9.109375" style="34"/>
    <col min="9729" max="9729" width="4.6640625" style="34" customWidth="1"/>
    <col min="9730" max="9730" width="25.88671875" style="34" customWidth="1"/>
    <col min="9731" max="9731" width="6.88671875" style="34" customWidth="1"/>
    <col min="9732" max="9732" width="14.109375" style="34" customWidth="1"/>
    <col min="9733" max="9733" width="10.44140625" style="34" customWidth="1"/>
    <col min="9734" max="9734" width="17.109375" style="34" customWidth="1"/>
    <col min="9735" max="9735" width="13.5546875" style="34" customWidth="1"/>
    <col min="9736" max="9736" width="16.5546875" style="34" bestFit="1" customWidth="1"/>
    <col min="9737" max="9737" width="3.5546875" style="34" customWidth="1"/>
    <col min="9738" max="9738" width="5.109375" style="34" customWidth="1"/>
    <col min="9739" max="9739" width="7.109375" style="34" bestFit="1" customWidth="1"/>
    <col min="9740" max="9740" width="0" style="34" hidden="1" customWidth="1"/>
    <col min="9741" max="9741" width="9.33203125" style="34" customWidth="1"/>
    <col min="9742" max="9742" width="0" style="34" hidden="1" customWidth="1"/>
    <col min="9743" max="9743" width="7.6640625" style="34" bestFit="1" customWidth="1"/>
    <col min="9744" max="9744" width="5" style="34" bestFit="1" customWidth="1"/>
    <col min="9745" max="9746" width="0" style="34" hidden="1" customWidth="1"/>
    <col min="9747" max="9984" width="9.109375" style="34"/>
    <col min="9985" max="9985" width="4.6640625" style="34" customWidth="1"/>
    <col min="9986" max="9986" width="25.88671875" style="34" customWidth="1"/>
    <col min="9987" max="9987" width="6.88671875" style="34" customWidth="1"/>
    <col min="9988" max="9988" width="14.109375" style="34" customWidth="1"/>
    <col min="9989" max="9989" width="10.44140625" style="34" customWidth="1"/>
    <col min="9990" max="9990" width="17.109375" style="34" customWidth="1"/>
    <col min="9991" max="9991" width="13.5546875" style="34" customWidth="1"/>
    <col min="9992" max="9992" width="16.5546875" style="34" bestFit="1" customWidth="1"/>
    <col min="9993" max="9993" width="3.5546875" style="34" customWidth="1"/>
    <col min="9994" max="9994" width="5.109375" style="34" customWidth="1"/>
    <col min="9995" max="9995" width="7.109375" style="34" bestFit="1" customWidth="1"/>
    <col min="9996" max="9996" width="0" style="34" hidden="1" customWidth="1"/>
    <col min="9997" max="9997" width="9.33203125" style="34" customWidth="1"/>
    <col min="9998" max="9998" width="0" style="34" hidden="1" customWidth="1"/>
    <col min="9999" max="9999" width="7.6640625" style="34" bestFit="1" customWidth="1"/>
    <col min="10000" max="10000" width="5" style="34" bestFit="1" customWidth="1"/>
    <col min="10001" max="10002" width="0" style="34" hidden="1" customWidth="1"/>
    <col min="10003" max="10240" width="9.109375" style="34"/>
    <col min="10241" max="10241" width="4.6640625" style="34" customWidth="1"/>
    <col min="10242" max="10242" width="25.88671875" style="34" customWidth="1"/>
    <col min="10243" max="10243" width="6.88671875" style="34" customWidth="1"/>
    <col min="10244" max="10244" width="14.109375" style="34" customWidth="1"/>
    <col min="10245" max="10245" width="10.44140625" style="34" customWidth="1"/>
    <col min="10246" max="10246" width="17.109375" style="34" customWidth="1"/>
    <col min="10247" max="10247" width="13.5546875" style="34" customWidth="1"/>
    <col min="10248" max="10248" width="16.5546875" style="34" bestFit="1" customWidth="1"/>
    <col min="10249" max="10249" width="3.5546875" style="34" customWidth="1"/>
    <col min="10250" max="10250" width="5.109375" style="34" customWidth="1"/>
    <col min="10251" max="10251" width="7.109375" style="34" bestFit="1" customWidth="1"/>
    <col min="10252" max="10252" width="0" style="34" hidden="1" customWidth="1"/>
    <col min="10253" max="10253" width="9.33203125" style="34" customWidth="1"/>
    <col min="10254" max="10254" width="0" style="34" hidden="1" customWidth="1"/>
    <col min="10255" max="10255" width="7.6640625" style="34" bestFit="1" customWidth="1"/>
    <col min="10256" max="10256" width="5" style="34" bestFit="1" customWidth="1"/>
    <col min="10257" max="10258" width="0" style="34" hidden="1" customWidth="1"/>
    <col min="10259" max="10496" width="9.109375" style="34"/>
    <col min="10497" max="10497" width="4.6640625" style="34" customWidth="1"/>
    <col min="10498" max="10498" width="25.88671875" style="34" customWidth="1"/>
    <col min="10499" max="10499" width="6.88671875" style="34" customWidth="1"/>
    <col min="10500" max="10500" width="14.109375" style="34" customWidth="1"/>
    <col min="10501" max="10501" width="10.44140625" style="34" customWidth="1"/>
    <col min="10502" max="10502" width="17.109375" style="34" customWidth="1"/>
    <col min="10503" max="10503" width="13.5546875" style="34" customWidth="1"/>
    <col min="10504" max="10504" width="16.5546875" style="34" bestFit="1" customWidth="1"/>
    <col min="10505" max="10505" width="3.5546875" style="34" customWidth="1"/>
    <col min="10506" max="10506" width="5.109375" style="34" customWidth="1"/>
    <col min="10507" max="10507" width="7.109375" style="34" bestFit="1" customWidth="1"/>
    <col min="10508" max="10508" width="0" style="34" hidden="1" customWidth="1"/>
    <col min="10509" max="10509" width="9.33203125" style="34" customWidth="1"/>
    <col min="10510" max="10510" width="0" style="34" hidden="1" customWidth="1"/>
    <col min="10511" max="10511" width="7.6640625" style="34" bestFit="1" customWidth="1"/>
    <col min="10512" max="10512" width="5" style="34" bestFit="1" customWidth="1"/>
    <col min="10513" max="10514" width="0" style="34" hidden="1" customWidth="1"/>
    <col min="10515" max="10752" width="9.109375" style="34"/>
    <col min="10753" max="10753" width="4.6640625" style="34" customWidth="1"/>
    <col min="10754" max="10754" width="25.88671875" style="34" customWidth="1"/>
    <col min="10755" max="10755" width="6.88671875" style="34" customWidth="1"/>
    <col min="10756" max="10756" width="14.109375" style="34" customWidth="1"/>
    <col min="10757" max="10757" width="10.44140625" style="34" customWidth="1"/>
    <col min="10758" max="10758" width="17.109375" style="34" customWidth="1"/>
    <col min="10759" max="10759" width="13.5546875" style="34" customWidth="1"/>
    <col min="10760" max="10760" width="16.5546875" style="34" bestFit="1" customWidth="1"/>
    <col min="10761" max="10761" width="3.5546875" style="34" customWidth="1"/>
    <col min="10762" max="10762" width="5.109375" style="34" customWidth="1"/>
    <col min="10763" max="10763" width="7.109375" style="34" bestFit="1" customWidth="1"/>
    <col min="10764" max="10764" width="0" style="34" hidden="1" customWidth="1"/>
    <col min="10765" max="10765" width="9.33203125" style="34" customWidth="1"/>
    <col min="10766" max="10766" width="0" style="34" hidden="1" customWidth="1"/>
    <col min="10767" max="10767" width="7.6640625" style="34" bestFit="1" customWidth="1"/>
    <col min="10768" max="10768" width="5" style="34" bestFit="1" customWidth="1"/>
    <col min="10769" max="10770" width="0" style="34" hidden="1" customWidth="1"/>
    <col min="10771" max="11008" width="9.109375" style="34"/>
    <col min="11009" max="11009" width="4.6640625" style="34" customWidth="1"/>
    <col min="11010" max="11010" width="25.88671875" style="34" customWidth="1"/>
    <col min="11011" max="11011" width="6.88671875" style="34" customWidth="1"/>
    <col min="11012" max="11012" width="14.109375" style="34" customWidth="1"/>
    <col min="11013" max="11013" width="10.44140625" style="34" customWidth="1"/>
    <col min="11014" max="11014" width="17.109375" style="34" customWidth="1"/>
    <col min="11015" max="11015" width="13.5546875" style="34" customWidth="1"/>
    <col min="11016" max="11016" width="16.5546875" style="34" bestFit="1" customWidth="1"/>
    <col min="11017" max="11017" width="3.5546875" style="34" customWidth="1"/>
    <col min="11018" max="11018" width="5.109375" style="34" customWidth="1"/>
    <col min="11019" max="11019" width="7.109375" style="34" bestFit="1" customWidth="1"/>
    <col min="11020" max="11020" width="0" style="34" hidden="1" customWidth="1"/>
    <col min="11021" max="11021" width="9.33203125" style="34" customWidth="1"/>
    <col min="11022" max="11022" width="0" style="34" hidden="1" customWidth="1"/>
    <col min="11023" max="11023" width="7.6640625" style="34" bestFit="1" customWidth="1"/>
    <col min="11024" max="11024" width="5" style="34" bestFit="1" customWidth="1"/>
    <col min="11025" max="11026" width="0" style="34" hidden="1" customWidth="1"/>
    <col min="11027" max="11264" width="9.109375" style="34"/>
    <col min="11265" max="11265" width="4.6640625" style="34" customWidth="1"/>
    <col min="11266" max="11266" width="25.88671875" style="34" customWidth="1"/>
    <col min="11267" max="11267" width="6.88671875" style="34" customWidth="1"/>
    <col min="11268" max="11268" width="14.109375" style="34" customWidth="1"/>
    <col min="11269" max="11269" width="10.44140625" style="34" customWidth="1"/>
    <col min="11270" max="11270" width="17.109375" style="34" customWidth="1"/>
    <col min="11271" max="11271" width="13.5546875" style="34" customWidth="1"/>
    <col min="11272" max="11272" width="16.5546875" style="34" bestFit="1" customWidth="1"/>
    <col min="11273" max="11273" width="3.5546875" style="34" customWidth="1"/>
    <col min="11274" max="11274" width="5.109375" style="34" customWidth="1"/>
    <col min="11275" max="11275" width="7.109375" style="34" bestFit="1" customWidth="1"/>
    <col min="11276" max="11276" width="0" style="34" hidden="1" customWidth="1"/>
    <col min="11277" max="11277" width="9.33203125" style="34" customWidth="1"/>
    <col min="11278" max="11278" width="0" style="34" hidden="1" customWidth="1"/>
    <col min="11279" max="11279" width="7.6640625" style="34" bestFit="1" customWidth="1"/>
    <col min="11280" max="11280" width="5" style="34" bestFit="1" customWidth="1"/>
    <col min="11281" max="11282" width="0" style="34" hidden="1" customWidth="1"/>
    <col min="11283" max="11520" width="9.109375" style="34"/>
    <col min="11521" max="11521" width="4.6640625" style="34" customWidth="1"/>
    <col min="11522" max="11522" width="25.88671875" style="34" customWidth="1"/>
    <col min="11523" max="11523" width="6.88671875" style="34" customWidth="1"/>
    <col min="11524" max="11524" width="14.109375" style="34" customWidth="1"/>
    <col min="11525" max="11525" width="10.44140625" style="34" customWidth="1"/>
    <col min="11526" max="11526" width="17.109375" style="34" customWidth="1"/>
    <col min="11527" max="11527" width="13.5546875" style="34" customWidth="1"/>
    <col min="11528" max="11528" width="16.5546875" style="34" bestFit="1" customWidth="1"/>
    <col min="11529" max="11529" width="3.5546875" style="34" customWidth="1"/>
    <col min="11530" max="11530" width="5.109375" style="34" customWidth="1"/>
    <col min="11531" max="11531" width="7.109375" style="34" bestFit="1" customWidth="1"/>
    <col min="11532" max="11532" width="0" style="34" hidden="1" customWidth="1"/>
    <col min="11533" max="11533" width="9.33203125" style="34" customWidth="1"/>
    <col min="11534" max="11534" width="0" style="34" hidden="1" customWidth="1"/>
    <col min="11535" max="11535" width="7.6640625" style="34" bestFit="1" customWidth="1"/>
    <col min="11536" max="11536" width="5" style="34" bestFit="1" customWidth="1"/>
    <col min="11537" max="11538" width="0" style="34" hidden="1" customWidth="1"/>
    <col min="11539" max="11776" width="9.109375" style="34"/>
    <col min="11777" max="11777" width="4.6640625" style="34" customWidth="1"/>
    <col min="11778" max="11778" width="25.88671875" style="34" customWidth="1"/>
    <col min="11779" max="11779" width="6.88671875" style="34" customWidth="1"/>
    <col min="11780" max="11780" width="14.109375" style="34" customWidth="1"/>
    <col min="11781" max="11781" width="10.44140625" style="34" customWidth="1"/>
    <col min="11782" max="11782" width="17.109375" style="34" customWidth="1"/>
    <col min="11783" max="11783" width="13.5546875" style="34" customWidth="1"/>
    <col min="11784" max="11784" width="16.5546875" style="34" bestFit="1" customWidth="1"/>
    <col min="11785" max="11785" width="3.5546875" style="34" customWidth="1"/>
    <col min="11786" max="11786" width="5.109375" style="34" customWidth="1"/>
    <col min="11787" max="11787" width="7.109375" style="34" bestFit="1" customWidth="1"/>
    <col min="11788" max="11788" width="0" style="34" hidden="1" customWidth="1"/>
    <col min="11789" max="11789" width="9.33203125" style="34" customWidth="1"/>
    <col min="11790" max="11790" width="0" style="34" hidden="1" customWidth="1"/>
    <col min="11791" max="11791" width="7.6640625" style="34" bestFit="1" customWidth="1"/>
    <col min="11792" max="11792" width="5" style="34" bestFit="1" customWidth="1"/>
    <col min="11793" max="11794" width="0" style="34" hidden="1" customWidth="1"/>
    <col min="11795" max="12032" width="9.109375" style="34"/>
    <col min="12033" max="12033" width="4.6640625" style="34" customWidth="1"/>
    <col min="12034" max="12034" width="25.88671875" style="34" customWidth="1"/>
    <col min="12035" max="12035" width="6.88671875" style="34" customWidth="1"/>
    <col min="12036" max="12036" width="14.109375" style="34" customWidth="1"/>
    <col min="12037" max="12037" width="10.44140625" style="34" customWidth="1"/>
    <col min="12038" max="12038" width="17.109375" style="34" customWidth="1"/>
    <col min="12039" max="12039" width="13.5546875" style="34" customWidth="1"/>
    <col min="12040" max="12040" width="16.5546875" style="34" bestFit="1" customWidth="1"/>
    <col min="12041" max="12041" width="3.5546875" style="34" customWidth="1"/>
    <col min="12042" max="12042" width="5.109375" style="34" customWidth="1"/>
    <col min="12043" max="12043" width="7.109375" style="34" bestFit="1" customWidth="1"/>
    <col min="12044" max="12044" width="0" style="34" hidden="1" customWidth="1"/>
    <col min="12045" max="12045" width="9.33203125" style="34" customWidth="1"/>
    <col min="12046" max="12046" width="0" style="34" hidden="1" customWidth="1"/>
    <col min="12047" max="12047" width="7.6640625" style="34" bestFit="1" customWidth="1"/>
    <col min="12048" max="12048" width="5" style="34" bestFit="1" customWidth="1"/>
    <col min="12049" max="12050" width="0" style="34" hidden="1" customWidth="1"/>
    <col min="12051" max="12288" width="9.109375" style="34"/>
    <col min="12289" max="12289" width="4.6640625" style="34" customWidth="1"/>
    <col min="12290" max="12290" width="25.88671875" style="34" customWidth="1"/>
    <col min="12291" max="12291" width="6.88671875" style="34" customWidth="1"/>
    <col min="12292" max="12292" width="14.109375" style="34" customWidth="1"/>
    <col min="12293" max="12293" width="10.44140625" style="34" customWidth="1"/>
    <col min="12294" max="12294" width="17.109375" style="34" customWidth="1"/>
    <col min="12295" max="12295" width="13.5546875" style="34" customWidth="1"/>
    <col min="12296" max="12296" width="16.5546875" style="34" bestFit="1" customWidth="1"/>
    <col min="12297" max="12297" width="3.5546875" style="34" customWidth="1"/>
    <col min="12298" max="12298" width="5.109375" style="34" customWidth="1"/>
    <col min="12299" max="12299" width="7.109375" style="34" bestFit="1" customWidth="1"/>
    <col min="12300" max="12300" width="0" style="34" hidden="1" customWidth="1"/>
    <col min="12301" max="12301" width="9.33203125" style="34" customWidth="1"/>
    <col min="12302" max="12302" width="0" style="34" hidden="1" customWidth="1"/>
    <col min="12303" max="12303" width="7.6640625" style="34" bestFit="1" customWidth="1"/>
    <col min="12304" max="12304" width="5" style="34" bestFit="1" customWidth="1"/>
    <col min="12305" max="12306" width="0" style="34" hidden="1" customWidth="1"/>
    <col min="12307" max="12544" width="9.109375" style="34"/>
    <col min="12545" max="12545" width="4.6640625" style="34" customWidth="1"/>
    <col min="12546" max="12546" width="25.88671875" style="34" customWidth="1"/>
    <col min="12547" max="12547" width="6.88671875" style="34" customWidth="1"/>
    <col min="12548" max="12548" width="14.109375" style="34" customWidth="1"/>
    <col min="12549" max="12549" width="10.44140625" style="34" customWidth="1"/>
    <col min="12550" max="12550" width="17.109375" style="34" customWidth="1"/>
    <col min="12551" max="12551" width="13.5546875" style="34" customWidth="1"/>
    <col min="12552" max="12552" width="16.5546875" style="34" bestFit="1" customWidth="1"/>
    <col min="12553" max="12553" width="3.5546875" style="34" customWidth="1"/>
    <col min="12554" max="12554" width="5.109375" style="34" customWidth="1"/>
    <col min="12555" max="12555" width="7.109375" style="34" bestFit="1" customWidth="1"/>
    <col min="12556" max="12556" width="0" style="34" hidden="1" customWidth="1"/>
    <col min="12557" max="12557" width="9.33203125" style="34" customWidth="1"/>
    <col min="12558" max="12558" width="0" style="34" hidden="1" customWidth="1"/>
    <col min="12559" max="12559" width="7.6640625" style="34" bestFit="1" customWidth="1"/>
    <col min="12560" max="12560" width="5" style="34" bestFit="1" customWidth="1"/>
    <col min="12561" max="12562" width="0" style="34" hidden="1" customWidth="1"/>
    <col min="12563" max="12800" width="9.109375" style="34"/>
    <col min="12801" max="12801" width="4.6640625" style="34" customWidth="1"/>
    <col min="12802" max="12802" width="25.88671875" style="34" customWidth="1"/>
    <col min="12803" max="12803" width="6.88671875" style="34" customWidth="1"/>
    <col min="12804" max="12804" width="14.109375" style="34" customWidth="1"/>
    <col min="12805" max="12805" width="10.44140625" style="34" customWidth="1"/>
    <col min="12806" max="12806" width="17.109375" style="34" customWidth="1"/>
    <col min="12807" max="12807" width="13.5546875" style="34" customWidth="1"/>
    <col min="12808" max="12808" width="16.5546875" style="34" bestFit="1" customWidth="1"/>
    <col min="12809" max="12809" width="3.5546875" style="34" customWidth="1"/>
    <col min="12810" max="12810" width="5.109375" style="34" customWidth="1"/>
    <col min="12811" max="12811" width="7.109375" style="34" bestFit="1" customWidth="1"/>
    <col min="12812" max="12812" width="0" style="34" hidden="1" customWidth="1"/>
    <col min="12813" max="12813" width="9.33203125" style="34" customWidth="1"/>
    <col min="12814" max="12814" width="0" style="34" hidden="1" customWidth="1"/>
    <col min="12815" max="12815" width="7.6640625" style="34" bestFit="1" customWidth="1"/>
    <col min="12816" max="12816" width="5" style="34" bestFit="1" customWidth="1"/>
    <col min="12817" max="12818" width="0" style="34" hidden="1" customWidth="1"/>
    <col min="12819" max="13056" width="9.109375" style="34"/>
    <col min="13057" max="13057" width="4.6640625" style="34" customWidth="1"/>
    <col min="13058" max="13058" width="25.88671875" style="34" customWidth="1"/>
    <col min="13059" max="13059" width="6.88671875" style="34" customWidth="1"/>
    <col min="13060" max="13060" width="14.109375" style="34" customWidth="1"/>
    <col min="13061" max="13061" width="10.44140625" style="34" customWidth="1"/>
    <col min="13062" max="13062" width="17.109375" style="34" customWidth="1"/>
    <col min="13063" max="13063" width="13.5546875" style="34" customWidth="1"/>
    <col min="13064" max="13064" width="16.5546875" style="34" bestFit="1" customWidth="1"/>
    <col min="13065" max="13065" width="3.5546875" style="34" customWidth="1"/>
    <col min="13066" max="13066" width="5.109375" style="34" customWidth="1"/>
    <col min="13067" max="13067" width="7.109375" style="34" bestFit="1" customWidth="1"/>
    <col min="13068" max="13068" width="0" style="34" hidden="1" customWidth="1"/>
    <col min="13069" max="13069" width="9.33203125" style="34" customWidth="1"/>
    <col min="13070" max="13070" width="0" style="34" hidden="1" customWidth="1"/>
    <col min="13071" max="13071" width="7.6640625" style="34" bestFit="1" customWidth="1"/>
    <col min="13072" max="13072" width="5" style="34" bestFit="1" customWidth="1"/>
    <col min="13073" max="13074" width="0" style="34" hidden="1" customWidth="1"/>
    <col min="13075" max="13312" width="9.109375" style="34"/>
    <col min="13313" max="13313" width="4.6640625" style="34" customWidth="1"/>
    <col min="13314" max="13314" width="25.88671875" style="34" customWidth="1"/>
    <col min="13315" max="13315" width="6.88671875" style="34" customWidth="1"/>
    <col min="13316" max="13316" width="14.109375" style="34" customWidth="1"/>
    <col min="13317" max="13317" width="10.44140625" style="34" customWidth="1"/>
    <col min="13318" max="13318" width="17.109375" style="34" customWidth="1"/>
    <col min="13319" max="13319" width="13.5546875" style="34" customWidth="1"/>
    <col min="13320" max="13320" width="16.5546875" style="34" bestFit="1" customWidth="1"/>
    <col min="13321" max="13321" width="3.5546875" style="34" customWidth="1"/>
    <col min="13322" max="13322" width="5.109375" style="34" customWidth="1"/>
    <col min="13323" max="13323" width="7.109375" style="34" bestFit="1" customWidth="1"/>
    <col min="13324" max="13324" width="0" style="34" hidden="1" customWidth="1"/>
    <col min="13325" max="13325" width="9.33203125" style="34" customWidth="1"/>
    <col min="13326" max="13326" width="0" style="34" hidden="1" customWidth="1"/>
    <col min="13327" max="13327" width="7.6640625" style="34" bestFit="1" customWidth="1"/>
    <col min="13328" max="13328" width="5" style="34" bestFit="1" customWidth="1"/>
    <col min="13329" max="13330" width="0" style="34" hidden="1" customWidth="1"/>
    <col min="13331" max="13568" width="9.109375" style="34"/>
    <col min="13569" max="13569" width="4.6640625" style="34" customWidth="1"/>
    <col min="13570" max="13570" width="25.88671875" style="34" customWidth="1"/>
    <col min="13571" max="13571" width="6.88671875" style="34" customWidth="1"/>
    <col min="13572" max="13572" width="14.109375" style="34" customWidth="1"/>
    <col min="13573" max="13573" width="10.44140625" style="34" customWidth="1"/>
    <col min="13574" max="13574" width="17.109375" style="34" customWidth="1"/>
    <col min="13575" max="13575" width="13.5546875" style="34" customWidth="1"/>
    <col min="13576" max="13576" width="16.5546875" style="34" bestFit="1" customWidth="1"/>
    <col min="13577" max="13577" width="3.5546875" style="34" customWidth="1"/>
    <col min="13578" max="13578" width="5.109375" style="34" customWidth="1"/>
    <col min="13579" max="13579" width="7.109375" style="34" bestFit="1" customWidth="1"/>
    <col min="13580" max="13580" width="0" style="34" hidden="1" customWidth="1"/>
    <col min="13581" max="13581" width="9.33203125" style="34" customWidth="1"/>
    <col min="13582" max="13582" width="0" style="34" hidden="1" customWidth="1"/>
    <col min="13583" max="13583" width="7.6640625" style="34" bestFit="1" customWidth="1"/>
    <col min="13584" max="13584" width="5" style="34" bestFit="1" customWidth="1"/>
    <col min="13585" max="13586" width="0" style="34" hidden="1" customWidth="1"/>
    <col min="13587" max="13824" width="9.109375" style="34"/>
    <col min="13825" max="13825" width="4.6640625" style="34" customWidth="1"/>
    <col min="13826" max="13826" width="25.88671875" style="34" customWidth="1"/>
    <col min="13827" max="13827" width="6.88671875" style="34" customWidth="1"/>
    <col min="13828" max="13828" width="14.109375" style="34" customWidth="1"/>
    <col min="13829" max="13829" width="10.44140625" style="34" customWidth="1"/>
    <col min="13830" max="13830" width="17.109375" style="34" customWidth="1"/>
    <col min="13831" max="13831" width="13.5546875" style="34" customWidth="1"/>
    <col min="13832" max="13832" width="16.5546875" style="34" bestFit="1" customWidth="1"/>
    <col min="13833" max="13833" width="3.5546875" style="34" customWidth="1"/>
    <col min="13834" max="13834" width="5.109375" style="34" customWidth="1"/>
    <col min="13835" max="13835" width="7.109375" style="34" bestFit="1" customWidth="1"/>
    <col min="13836" max="13836" width="0" style="34" hidden="1" customWidth="1"/>
    <col min="13837" max="13837" width="9.33203125" style="34" customWidth="1"/>
    <col min="13838" max="13838" width="0" style="34" hidden="1" customWidth="1"/>
    <col min="13839" max="13839" width="7.6640625" style="34" bestFit="1" customWidth="1"/>
    <col min="13840" max="13840" width="5" style="34" bestFit="1" customWidth="1"/>
    <col min="13841" max="13842" width="0" style="34" hidden="1" customWidth="1"/>
    <col min="13843" max="14080" width="9.109375" style="34"/>
    <col min="14081" max="14081" width="4.6640625" style="34" customWidth="1"/>
    <col min="14082" max="14082" width="25.88671875" style="34" customWidth="1"/>
    <col min="14083" max="14083" width="6.88671875" style="34" customWidth="1"/>
    <col min="14084" max="14084" width="14.109375" style="34" customWidth="1"/>
    <col min="14085" max="14085" width="10.44140625" style="34" customWidth="1"/>
    <col min="14086" max="14086" width="17.109375" style="34" customWidth="1"/>
    <col min="14087" max="14087" width="13.5546875" style="34" customWidth="1"/>
    <col min="14088" max="14088" width="16.5546875" style="34" bestFit="1" customWidth="1"/>
    <col min="14089" max="14089" width="3.5546875" style="34" customWidth="1"/>
    <col min="14090" max="14090" width="5.109375" style="34" customWidth="1"/>
    <col min="14091" max="14091" width="7.109375" style="34" bestFit="1" customWidth="1"/>
    <col min="14092" max="14092" width="0" style="34" hidden="1" customWidth="1"/>
    <col min="14093" max="14093" width="9.33203125" style="34" customWidth="1"/>
    <col min="14094" max="14094" width="0" style="34" hidden="1" customWidth="1"/>
    <col min="14095" max="14095" width="7.6640625" style="34" bestFit="1" customWidth="1"/>
    <col min="14096" max="14096" width="5" style="34" bestFit="1" customWidth="1"/>
    <col min="14097" max="14098" width="0" style="34" hidden="1" customWidth="1"/>
    <col min="14099" max="14336" width="9.109375" style="34"/>
    <col min="14337" max="14337" width="4.6640625" style="34" customWidth="1"/>
    <col min="14338" max="14338" width="25.88671875" style="34" customWidth="1"/>
    <col min="14339" max="14339" width="6.88671875" style="34" customWidth="1"/>
    <col min="14340" max="14340" width="14.109375" style="34" customWidth="1"/>
    <col min="14341" max="14341" width="10.44140625" style="34" customWidth="1"/>
    <col min="14342" max="14342" width="17.109375" style="34" customWidth="1"/>
    <col min="14343" max="14343" width="13.5546875" style="34" customWidth="1"/>
    <col min="14344" max="14344" width="16.5546875" style="34" bestFit="1" customWidth="1"/>
    <col min="14345" max="14345" width="3.5546875" style="34" customWidth="1"/>
    <col min="14346" max="14346" width="5.109375" style="34" customWidth="1"/>
    <col min="14347" max="14347" width="7.109375" style="34" bestFit="1" customWidth="1"/>
    <col min="14348" max="14348" width="0" style="34" hidden="1" customWidth="1"/>
    <col min="14349" max="14349" width="9.33203125" style="34" customWidth="1"/>
    <col min="14350" max="14350" width="0" style="34" hidden="1" customWidth="1"/>
    <col min="14351" max="14351" width="7.6640625" style="34" bestFit="1" customWidth="1"/>
    <col min="14352" max="14352" width="5" style="34" bestFit="1" customWidth="1"/>
    <col min="14353" max="14354" width="0" style="34" hidden="1" customWidth="1"/>
    <col min="14355" max="14592" width="9.109375" style="34"/>
    <col min="14593" max="14593" width="4.6640625" style="34" customWidth="1"/>
    <col min="14594" max="14594" width="25.88671875" style="34" customWidth="1"/>
    <col min="14595" max="14595" width="6.88671875" style="34" customWidth="1"/>
    <col min="14596" max="14596" width="14.109375" style="34" customWidth="1"/>
    <col min="14597" max="14597" width="10.44140625" style="34" customWidth="1"/>
    <col min="14598" max="14598" width="17.109375" style="34" customWidth="1"/>
    <col min="14599" max="14599" width="13.5546875" style="34" customWidth="1"/>
    <col min="14600" max="14600" width="16.5546875" style="34" bestFit="1" customWidth="1"/>
    <col min="14601" max="14601" width="3.5546875" style="34" customWidth="1"/>
    <col min="14602" max="14602" width="5.109375" style="34" customWidth="1"/>
    <col min="14603" max="14603" width="7.109375" style="34" bestFit="1" customWidth="1"/>
    <col min="14604" max="14604" width="0" style="34" hidden="1" customWidth="1"/>
    <col min="14605" max="14605" width="9.33203125" style="34" customWidth="1"/>
    <col min="14606" max="14606" width="0" style="34" hidden="1" customWidth="1"/>
    <col min="14607" max="14607" width="7.6640625" style="34" bestFit="1" customWidth="1"/>
    <col min="14608" max="14608" width="5" style="34" bestFit="1" customWidth="1"/>
    <col min="14609" max="14610" width="0" style="34" hidden="1" customWidth="1"/>
    <col min="14611" max="14848" width="9.109375" style="34"/>
    <col min="14849" max="14849" width="4.6640625" style="34" customWidth="1"/>
    <col min="14850" max="14850" width="25.88671875" style="34" customWidth="1"/>
    <col min="14851" max="14851" width="6.88671875" style="34" customWidth="1"/>
    <col min="14852" max="14852" width="14.109375" style="34" customWidth="1"/>
    <col min="14853" max="14853" width="10.44140625" style="34" customWidth="1"/>
    <col min="14854" max="14854" width="17.109375" style="34" customWidth="1"/>
    <col min="14855" max="14855" width="13.5546875" style="34" customWidth="1"/>
    <col min="14856" max="14856" width="16.5546875" style="34" bestFit="1" customWidth="1"/>
    <col min="14857" max="14857" width="3.5546875" style="34" customWidth="1"/>
    <col min="14858" max="14858" width="5.109375" style="34" customWidth="1"/>
    <col min="14859" max="14859" width="7.109375" style="34" bestFit="1" customWidth="1"/>
    <col min="14860" max="14860" width="0" style="34" hidden="1" customWidth="1"/>
    <col min="14861" max="14861" width="9.33203125" style="34" customWidth="1"/>
    <col min="14862" max="14862" width="0" style="34" hidden="1" customWidth="1"/>
    <col min="14863" max="14863" width="7.6640625" style="34" bestFit="1" customWidth="1"/>
    <col min="14864" max="14864" width="5" style="34" bestFit="1" customWidth="1"/>
    <col min="14865" max="14866" width="0" style="34" hidden="1" customWidth="1"/>
    <col min="14867" max="15104" width="9.109375" style="34"/>
    <col min="15105" max="15105" width="4.6640625" style="34" customWidth="1"/>
    <col min="15106" max="15106" width="25.88671875" style="34" customWidth="1"/>
    <col min="15107" max="15107" width="6.88671875" style="34" customWidth="1"/>
    <col min="15108" max="15108" width="14.109375" style="34" customWidth="1"/>
    <col min="15109" max="15109" width="10.44140625" style="34" customWidth="1"/>
    <col min="15110" max="15110" width="17.109375" style="34" customWidth="1"/>
    <col min="15111" max="15111" width="13.5546875" style="34" customWidth="1"/>
    <col min="15112" max="15112" width="16.5546875" style="34" bestFit="1" customWidth="1"/>
    <col min="15113" max="15113" width="3.5546875" style="34" customWidth="1"/>
    <col min="15114" max="15114" width="5.109375" style="34" customWidth="1"/>
    <col min="15115" max="15115" width="7.109375" style="34" bestFit="1" customWidth="1"/>
    <col min="15116" max="15116" width="0" style="34" hidden="1" customWidth="1"/>
    <col min="15117" max="15117" width="9.33203125" style="34" customWidth="1"/>
    <col min="15118" max="15118" width="0" style="34" hidden="1" customWidth="1"/>
    <col min="15119" max="15119" width="7.6640625" style="34" bestFit="1" customWidth="1"/>
    <col min="15120" max="15120" width="5" style="34" bestFit="1" customWidth="1"/>
    <col min="15121" max="15122" width="0" style="34" hidden="1" customWidth="1"/>
    <col min="15123" max="15360" width="9.109375" style="34"/>
    <col min="15361" max="15361" width="4.6640625" style="34" customWidth="1"/>
    <col min="15362" max="15362" width="25.88671875" style="34" customWidth="1"/>
    <col min="15363" max="15363" width="6.88671875" style="34" customWidth="1"/>
    <col min="15364" max="15364" width="14.109375" style="34" customWidth="1"/>
    <col min="15365" max="15365" width="10.44140625" style="34" customWidth="1"/>
    <col min="15366" max="15366" width="17.109375" style="34" customWidth="1"/>
    <col min="15367" max="15367" width="13.5546875" style="34" customWidth="1"/>
    <col min="15368" max="15368" width="16.5546875" style="34" bestFit="1" customWidth="1"/>
    <col min="15369" max="15369" width="3.5546875" style="34" customWidth="1"/>
    <col min="15370" max="15370" width="5.109375" style="34" customWidth="1"/>
    <col min="15371" max="15371" width="7.109375" style="34" bestFit="1" customWidth="1"/>
    <col min="15372" max="15372" width="0" style="34" hidden="1" customWidth="1"/>
    <col min="15373" max="15373" width="9.33203125" style="34" customWidth="1"/>
    <col min="15374" max="15374" width="0" style="34" hidden="1" customWidth="1"/>
    <col min="15375" max="15375" width="7.6640625" style="34" bestFit="1" customWidth="1"/>
    <col min="15376" max="15376" width="5" style="34" bestFit="1" customWidth="1"/>
    <col min="15377" max="15378" width="0" style="34" hidden="1" customWidth="1"/>
    <col min="15379" max="15616" width="9.109375" style="34"/>
    <col min="15617" max="15617" width="4.6640625" style="34" customWidth="1"/>
    <col min="15618" max="15618" width="25.88671875" style="34" customWidth="1"/>
    <col min="15619" max="15619" width="6.88671875" style="34" customWidth="1"/>
    <col min="15620" max="15620" width="14.109375" style="34" customWidth="1"/>
    <col min="15621" max="15621" width="10.44140625" style="34" customWidth="1"/>
    <col min="15622" max="15622" width="17.109375" style="34" customWidth="1"/>
    <col min="15623" max="15623" width="13.5546875" style="34" customWidth="1"/>
    <col min="15624" max="15624" width="16.5546875" style="34" bestFit="1" customWidth="1"/>
    <col min="15625" max="15625" width="3.5546875" style="34" customWidth="1"/>
    <col min="15626" max="15626" width="5.109375" style="34" customWidth="1"/>
    <col min="15627" max="15627" width="7.109375" style="34" bestFit="1" customWidth="1"/>
    <col min="15628" max="15628" width="0" style="34" hidden="1" customWidth="1"/>
    <col min="15629" max="15629" width="9.33203125" style="34" customWidth="1"/>
    <col min="15630" max="15630" width="0" style="34" hidden="1" customWidth="1"/>
    <col min="15631" max="15631" width="7.6640625" style="34" bestFit="1" customWidth="1"/>
    <col min="15632" max="15632" width="5" style="34" bestFit="1" customWidth="1"/>
    <col min="15633" max="15634" width="0" style="34" hidden="1" customWidth="1"/>
    <col min="15635" max="15872" width="9.109375" style="34"/>
    <col min="15873" max="15873" width="4.6640625" style="34" customWidth="1"/>
    <col min="15874" max="15874" width="25.88671875" style="34" customWidth="1"/>
    <col min="15875" max="15875" width="6.88671875" style="34" customWidth="1"/>
    <col min="15876" max="15876" width="14.109375" style="34" customWidth="1"/>
    <col min="15877" max="15877" width="10.44140625" style="34" customWidth="1"/>
    <col min="15878" max="15878" width="17.109375" style="34" customWidth="1"/>
    <col min="15879" max="15879" width="13.5546875" style="34" customWidth="1"/>
    <col min="15880" max="15880" width="16.5546875" style="34" bestFit="1" customWidth="1"/>
    <col min="15881" max="15881" width="3.5546875" style="34" customWidth="1"/>
    <col min="15882" max="15882" width="5.109375" style="34" customWidth="1"/>
    <col min="15883" max="15883" width="7.109375" style="34" bestFit="1" customWidth="1"/>
    <col min="15884" max="15884" width="0" style="34" hidden="1" customWidth="1"/>
    <col min="15885" max="15885" width="9.33203125" style="34" customWidth="1"/>
    <col min="15886" max="15886" width="0" style="34" hidden="1" customWidth="1"/>
    <col min="15887" max="15887" width="7.6640625" style="34" bestFit="1" customWidth="1"/>
    <col min="15888" max="15888" width="5" style="34" bestFit="1" customWidth="1"/>
    <col min="15889" max="15890" width="0" style="34" hidden="1" customWidth="1"/>
    <col min="15891" max="16128" width="9.109375" style="34"/>
    <col min="16129" max="16129" width="4.6640625" style="34" customWidth="1"/>
    <col min="16130" max="16130" width="25.88671875" style="34" customWidth="1"/>
    <col min="16131" max="16131" width="6.88671875" style="34" customWidth="1"/>
    <col min="16132" max="16132" width="14.109375" style="34" customWidth="1"/>
    <col min="16133" max="16133" width="10.44140625" style="34" customWidth="1"/>
    <col min="16134" max="16134" width="17.109375" style="34" customWidth="1"/>
    <col min="16135" max="16135" width="13.5546875" style="34" customWidth="1"/>
    <col min="16136" max="16136" width="16.5546875" style="34" bestFit="1" customWidth="1"/>
    <col min="16137" max="16137" width="3.5546875" style="34" customWidth="1"/>
    <col min="16138" max="16138" width="5.109375" style="34" customWidth="1"/>
    <col min="16139" max="16139" width="7.109375" style="34" bestFit="1" customWidth="1"/>
    <col min="16140" max="16140" width="0" style="34" hidden="1" customWidth="1"/>
    <col min="16141" max="16141" width="9.33203125" style="34" customWidth="1"/>
    <col min="16142" max="16142" width="0" style="34" hidden="1" customWidth="1"/>
    <col min="16143" max="16143" width="7.6640625" style="34" bestFit="1" customWidth="1"/>
    <col min="16144" max="16144" width="5" style="34" bestFit="1" customWidth="1"/>
    <col min="16145" max="16146" width="0" style="34" hidden="1" customWidth="1"/>
    <col min="16147" max="16384" width="9.109375" style="34"/>
  </cols>
  <sheetData>
    <row r="1" spans="1:9" ht="22.8">
      <c r="A1" s="393" t="s">
        <v>144</v>
      </c>
      <c r="B1" s="394"/>
      <c r="C1" s="394"/>
      <c r="D1" s="394"/>
      <c r="E1" s="394"/>
      <c r="F1" s="394"/>
      <c r="G1" s="394"/>
      <c r="H1" s="395"/>
    </row>
    <row r="2" spans="1:9" ht="45.75" customHeight="1">
      <c r="A2" s="396" t="s">
        <v>218</v>
      </c>
      <c r="B2" s="397"/>
      <c r="C2" s="397"/>
      <c r="D2" s="397"/>
      <c r="E2" s="397"/>
      <c r="F2" s="397"/>
      <c r="G2" s="397"/>
      <c r="H2" s="35" t="s">
        <v>145</v>
      </c>
    </row>
    <row r="3" spans="1:9" ht="62.4">
      <c r="A3" s="36" t="s">
        <v>116</v>
      </c>
      <c r="B3" s="37" t="s">
        <v>146</v>
      </c>
      <c r="C3" s="38"/>
      <c r="D3" s="37" t="s">
        <v>147</v>
      </c>
      <c r="E3" s="37" t="s">
        <v>148</v>
      </c>
      <c r="F3" s="37" t="s">
        <v>149</v>
      </c>
      <c r="G3" s="39"/>
      <c r="H3" s="40"/>
      <c r="I3" s="41"/>
    </row>
    <row r="4" spans="1:9" ht="15.6">
      <c r="A4" s="42"/>
      <c r="B4" s="43" t="s">
        <v>150</v>
      </c>
      <c r="C4" s="38" t="s">
        <v>151</v>
      </c>
      <c r="D4" s="44"/>
      <c r="E4" s="65">
        <v>35938</v>
      </c>
      <c r="F4" s="65">
        <v>3709</v>
      </c>
      <c r="G4" s="45"/>
      <c r="H4" s="46"/>
      <c r="I4" s="41"/>
    </row>
    <row r="5" spans="1:9" ht="15">
      <c r="A5" s="47"/>
      <c r="B5" s="43" t="s">
        <v>152</v>
      </c>
      <c r="C5" s="38" t="s">
        <v>151</v>
      </c>
      <c r="D5" s="44"/>
      <c r="E5" s="65">
        <v>23086</v>
      </c>
      <c r="F5" s="65">
        <v>5016</v>
      </c>
      <c r="G5" s="45"/>
      <c r="H5" s="46"/>
      <c r="I5" s="41"/>
    </row>
    <row r="6" spans="1:9" ht="15.6">
      <c r="A6" s="47"/>
      <c r="B6" s="48" t="s">
        <v>62</v>
      </c>
      <c r="C6" s="49" t="s">
        <v>151</v>
      </c>
      <c r="D6" s="50"/>
      <c r="E6" s="50">
        <f>SUM(E4:E5)</f>
        <v>59024</v>
      </c>
      <c r="F6" s="50">
        <f>SUM(F4:F5)</f>
        <v>8725</v>
      </c>
      <c r="G6" s="45"/>
      <c r="H6" s="46"/>
      <c r="I6" s="41"/>
    </row>
    <row r="7" spans="1:9" ht="15">
      <c r="A7" s="51"/>
      <c r="B7" s="39"/>
      <c r="C7" s="52"/>
      <c r="D7" s="45"/>
      <c r="E7" s="45"/>
      <c r="F7" s="45"/>
      <c r="G7" s="45"/>
      <c r="H7" s="46"/>
      <c r="I7" s="41"/>
    </row>
    <row r="8" spans="1:9" ht="46.8">
      <c r="A8" s="36" t="s">
        <v>118</v>
      </c>
      <c r="B8" s="37" t="s">
        <v>153</v>
      </c>
      <c r="C8" s="38"/>
      <c r="D8" s="37" t="s">
        <v>154</v>
      </c>
      <c r="E8" s="37" t="s">
        <v>155</v>
      </c>
      <c r="F8" s="37" t="s">
        <v>156</v>
      </c>
      <c r="G8" s="37" t="s">
        <v>157</v>
      </c>
      <c r="H8" s="53" t="s">
        <v>158</v>
      </c>
      <c r="I8" s="41"/>
    </row>
    <row r="9" spans="1:9" ht="15">
      <c r="A9" s="47"/>
      <c r="B9" s="43" t="s">
        <v>150</v>
      </c>
      <c r="C9" s="38" t="s">
        <v>151</v>
      </c>
      <c r="D9" s="65">
        <v>13010</v>
      </c>
      <c r="E9" s="65">
        <v>16544</v>
      </c>
      <c r="F9" s="44">
        <f>D9+E9</f>
        <v>29554</v>
      </c>
      <c r="G9" s="65">
        <v>14602</v>
      </c>
      <c r="H9" s="54">
        <f>F9-G9</f>
        <v>14952</v>
      </c>
      <c r="I9" s="41"/>
    </row>
    <row r="10" spans="1:9" ht="15">
      <c r="A10" s="47"/>
      <c r="B10" s="43" t="s">
        <v>152</v>
      </c>
      <c r="C10" s="38" t="s">
        <v>151</v>
      </c>
      <c r="D10" s="66">
        <v>2748</v>
      </c>
      <c r="E10" s="65">
        <v>6825</v>
      </c>
      <c r="F10" s="44">
        <f>D10+E10</f>
        <v>9573</v>
      </c>
      <c r="G10" s="65">
        <v>9573</v>
      </c>
      <c r="H10" s="54">
        <f>F10-G10</f>
        <v>0</v>
      </c>
      <c r="I10" s="41"/>
    </row>
    <row r="11" spans="1:9" ht="16.2" thickBot="1">
      <c r="A11" s="60"/>
      <c r="B11" s="61" t="s">
        <v>62</v>
      </c>
      <c r="C11" s="62" t="s">
        <v>151</v>
      </c>
      <c r="D11" s="63">
        <f>SUM(D9:D10)</f>
        <v>15758</v>
      </c>
      <c r="E11" s="63">
        <f>SUM(E9:E10)</f>
        <v>23369</v>
      </c>
      <c r="F11" s="63">
        <f>D11+E11</f>
        <v>39127</v>
      </c>
      <c r="G11" s="63">
        <f>F11-H11</f>
        <v>24175</v>
      </c>
      <c r="H11" s="64">
        <f>SUM(H9:H10)</f>
        <v>14952</v>
      </c>
      <c r="I11" s="41"/>
    </row>
    <row r="12" spans="1:9" ht="15.6">
      <c r="B12" s="55"/>
      <c r="C12" s="56"/>
      <c r="D12" s="41"/>
      <c r="E12" s="41"/>
      <c r="F12" s="41"/>
    </row>
    <row r="13" spans="1:9" ht="17.399999999999999">
      <c r="B13" s="57"/>
      <c r="C13" s="56"/>
      <c r="D13" s="41"/>
      <c r="E13" s="41"/>
      <c r="F13" s="41"/>
    </row>
    <row r="14" spans="1:9" ht="15.6">
      <c r="B14" s="55"/>
      <c r="C14" s="56"/>
      <c r="D14" s="41"/>
      <c r="E14" s="41"/>
      <c r="F14" s="41"/>
    </row>
    <row r="15" spans="1:9" ht="15.6">
      <c r="B15" s="55"/>
      <c r="C15" s="56"/>
      <c r="D15" s="41"/>
      <c r="E15" s="41"/>
      <c r="F15" s="41"/>
    </row>
  </sheetData>
  <mergeCells count="2">
    <mergeCell ref="A1:H1"/>
    <mergeCell ref="A2:G2"/>
  </mergeCells>
  <printOptions horizontalCentered="1" verticalCentere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 Page</vt:lpstr>
      <vt:lpstr>Index</vt:lpstr>
      <vt:lpstr>Glance</vt:lpstr>
      <vt:lpstr>GERC pending</vt:lpstr>
      <vt:lpstr>Sales &amp; Revenue Data</vt:lpstr>
      <vt:lpstr>Financial Data</vt:lpstr>
      <vt:lpstr>T&amp;D LOSSES REDUCTION</vt:lpstr>
      <vt:lpstr>METER TESTING AND DEFECTIVE</vt:lpstr>
      <vt:lpstr>'Financial Data'!Print_Area</vt:lpstr>
      <vt:lpstr>Glance!Print_Area</vt:lpstr>
      <vt:lpstr>Index!Print_Area</vt:lpstr>
      <vt:lpstr>'METER TESTING AND DEFECTIVE'!Print_Area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2024-10-24T06:27:57Z</dcterms:modified>
</cp:coreProperties>
</file>